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445" windowHeight="9765"/>
  </bookViews>
  <sheets>
    <sheet name="目录" sheetId="16" r:id="rId1"/>
    <sheet name="表1" sheetId="4" r:id="rId2"/>
    <sheet name="表2" sheetId="7" r:id="rId3"/>
    <sheet name="表3" sheetId="26" r:id="rId4"/>
    <sheet name="表4" sheetId="27" r:id="rId5"/>
    <sheet name="表5" sheetId="23" r:id="rId6"/>
    <sheet name="表6-1" sheetId="9" r:id="rId7"/>
    <sheet name="表6-2" sheetId="19" r:id="rId8"/>
    <sheet name="表7-1" sheetId="10" r:id="rId9"/>
    <sheet name="表7-2" sheetId="15" r:id="rId10"/>
    <sheet name="表7-3" sheetId="30" r:id="rId11"/>
    <sheet name="表7-4" sheetId="32" r:id="rId12"/>
    <sheet name="表8" sheetId="20" r:id="rId13"/>
    <sheet name="表9" sheetId="33" r:id="rId14"/>
    <sheet name="表10" sheetId="22" r:id="rId15"/>
    <sheet name="表11" sheetId="31" r:id="rId16"/>
    <sheet name="表12" sheetId="21" r:id="rId17"/>
    <sheet name="表13" sheetId="12" r:id="rId18"/>
    <sheet name="表14" sheetId="1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8" hidden="1">'表7-1'!$A$4:$D$1322</definedName>
    <definedName name="_xlnm._FilterDatabase" localSheetId="9" hidden="1">'表7-2'!$A$4:$D$1329</definedName>
    <definedName name="_1AS1_" hidden="1">{"'现金流量表（全部投资）'!$B$4:$P$23"}</definedName>
    <definedName name="_Fill" hidden="1">[1]eqpmad2!#REF!</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a" hidden="1">{"'现金流量表（全部投资）'!$B$4:$P$23"}</definedName>
    <definedName name="aiu_bottom">'[3]Financ. Overview'!#REF!</definedName>
    <definedName name="AS" hidden="1">{"'现金流量表（全部投资）'!$B$4:$P$23"}</definedName>
    <definedName name="b" hidden="1">{"'现金流量表（全部投资）'!$B$4:$P$23"}</definedName>
    <definedName name="Bust">#REF!</definedName>
    <definedName name="Continue">#REF!</definedName>
    <definedName name="d" hidden="1">{"'现金流量表（全部投资）'!$B$4:$P$23"}</definedName>
    <definedName name="df" hidden="1">{"'现金流量表（全部投资）'!$B$4:$P$23"}</definedName>
    <definedName name="Documents_array">#REF!</definedName>
    <definedName name="er" hidden="1">{"'现金流量表（全部投资）'!$B$4:$P$23"}</definedName>
    <definedName name="FG" hidden="1">{"'现金流量表（全部投资）'!$B$4:$P$23"}</definedName>
    <definedName name="FRC">[4]Main!$C$9</definedName>
    <definedName name="g" hidden="1">{"'现金流量表（全部投资）'!$B$4:$P$23"}</definedName>
    <definedName name="gfh" hidden="1">{"'现金流量表（全部投资）'!$B$4:$P$23"}</definedName>
    <definedName name="h" hidden="1">{"'现金流量表（全部投资）'!$B$4:$P$23"}</definedName>
    <definedName name="Hello">#REF!</definedName>
    <definedName name="hostfee">'[3]Financ. Overview'!$H$12</definedName>
    <definedName name="hraiu_bottom">'[3]Financ. Overview'!#REF!</definedName>
    <definedName name="HTML_CodePage" hidden="1">936</definedName>
    <definedName name="HTML_Control" hidden="1">{"'现金流量表（全部投资）'!$B$4:$P$23"}</definedName>
    <definedName name="HTML_Description" hidden="1">"lin zijian"</definedName>
    <definedName name="HTML_Email" hidden="1">""</definedName>
    <definedName name="HTML_Header" hidden="1">"现金流量表（全部投资）"</definedName>
    <definedName name="HTML_LastUpdate" hidden="1">"96-12-2"</definedName>
    <definedName name="HTML_LineAfter" hidden="1">TRUE</definedName>
    <definedName name="HTML_LineBefore" hidden="1">TRUE</definedName>
    <definedName name="HTML_Name" hidden="1">"linzijia"</definedName>
    <definedName name="HTML_OBDlg2" hidden="1">TRUE</definedName>
    <definedName name="HTML_OBDlg4" hidden="1">TRUE</definedName>
    <definedName name="HTML_OS" hidden="1">0</definedName>
    <definedName name="HTML_PathFile" hidden="1">"C:\lin\bk\MyHTML.htm"</definedName>
    <definedName name="HTML_Title" hidden="1">"PROJECT11"</definedName>
    <definedName name="hvac">'[3]Financ. Overview'!#REF!</definedName>
    <definedName name="HWSheet">1</definedName>
    <definedName name="IU" hidden="1">{"'现金流量表（全部投资）'!$B$4:$P$23"}</definedName>
    <definedName name="j" hidden="1">{"'现金流量表（全部投资）'!$B$4:$P$23"}</definedName>
    <definedName name="jh" hidden="1">{"'现金流量表（全部投资）'!$B$4:$P$23"}</definedName>
    <definedName name="jhhfg" hidden="1">{"'现金流量表（全部投资）'!$B$4:$P$23"}</definedName>
    <definedName name="kj" hidden="1">{"'现金流量表（全部投资）'!$B$4:$P$23"}</definedName>
    <definedName name="KL" hidden="1">{"'现金流量表（全部投资）'!$B$4:$P$23"}</definedName>
    <definedName name="LK" hidden="1">{"'现金流量表（全部投资）'!$B$4:$P$23"}</definedName>
    <definedName name="MakeIt">#REF!</definedName>
    <definedName name="Module.Prix_SMC">Module.Prix_SMC</definedName>
    <definedName name="Morning">#REF!</definedName>
    <definedName name="nbn" hidden="1">{"'现金流量表（全部投资）'!$B$4:$P$23"}</definedName>
    <definedName name="OI" hidden="1">{"'现金流量表（全部投资）'!$B$4:$P$23"}</definedName>
    <definedName name="OS">[5]Open!#REF!</definedName>
    <definedName name="OU" hidden="1">{"'现金流量表（全部投资）'!$B$4:$P$23"}</definedName>
    <definedName name="Poppy">#REF!</definedName>
    <definedName name="pr_toolbox">[3]Toolbox!$A$3:$I$80</definedName>
    <definedName name="_xlnm.Print_Area" localSheetId="6">'表6-1'!$A$1:$D$34</definedName>
    <definedName name="_xlnm.Print_Area" localSheetId="8">'表7-1'!$A$1:$D$1323</definedName>
    <definedName name="_xlnm.Print_Area">#N/A</definedName>
    <definedName name="_xlnm.Print_Titles" localSheetId="8">'表7-1'!$1:$4</definedName>
    <definedName name="_xlnm.Print_Titles">#N/A</definedName>
    <definedName name="Prix_SMC">Prix_SMC</definedName>
    <definedName name="REW" hidden="1">{"'现金流量表（全部投资）'!$B$4:$P$23"}</definedName>
    <definedName name="RT" hidden="1">{"'现金流量表（全部投资）'!$B$4:$P$23"}</definedName>
    <definedName name="S" hidden="1">{"'现金流量表（全部投资）'!$B$4:$P$23"}</definedName>
    <definedName name="s_c_list">[6]Toolbox!$A$7:$H$969</definedName>
    <definedName name="SCG">'[7]G.1R-Shou COP Gf'!#REF!</definedName>
    <definedName name="sdlfee">'[3]Financ. Overview'!$H$13</definedName>
    <definedName name="solar_ratio">'[8]POWER ASSUMPTIONS'!$H$7</definedName>
    <definedName name="ss7fee">'[3]Financ. Overview'!$H$18</definedName>
    <definedName name="subsfee">'[3]Financ. Overview'!$H$14</definedName>
    <definedName name="toolbox">[9]Toolbox!$C$5:$T$1578</definedName>
    <definedName name="ty" hidden="1">{"'现金流量表（全部投资）'!$B$4:$P$23"}</definedName>
    <definedName name="uyt" hidden="1">{"'现金流量表（全部投资）'!$B$4:$P$23"}</definedName>
    <definedName name="V5.1Fee">'[3]Financ. Overview'!$H$15</definedName>
    <definedName name="yu" hidden="1">{"'现金流量表（全部投资）'!$B$4:$P$23"}</definedName>
    <definedName name="Z32_Cost_red">'[3]Financ. Overview'!#REF!</definedName>
    <definedName name="表观密度">'[10]k20+080.'!$K$15</definedName>
    <definedName name="材料产地">#REF!</definedName>
    <definedName name="粗集料用量">#REF!</definedName>
    <definedName name="堆积密度">'[10]k20+080.'!$K$11</definedName>
    <definedName name="广告商档案">#REF!</definedName>
    <definedName name="规范上限">#REF!</definedName>
    <definedName name="规范下限">#REF!</definedName>
    <definedName name="含泥量">'[10]k20+080.'!$K$29</definedName>
    <definedName name="汇率">#REF!</definedName>
    <definedName name="酒精法" hidden="1">{"'现金流量表（全部投资）'!$B$4:$P$23"}</definedName>
    <definedName name="苛" hidden="1">{"'现金流量表（全部投资）'!$B$4:$P$23"}</definedName>
    <definedName name="空隙率">'[10]k20+080.'!$G$18</definedName>
    <definedName name="毛体积密度">'[10]k20+080.'!$K$25</definedName>
    <definedName name="签名5">[11]Sheet1!#REF!</definedName>
    <definedName name="签名6">[11]Sheet1!#REF!</definedName>
    <definedName name="日期4">#REF!</definedName>
    <definedName name="筛孔尺寸">#REF!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水泥砼3天抗压强度">#REF!</definedName>
    <definedName name="水泥砼配比含砂率">#REF!</definedName>
    <definedName name="水泥砼配比水灰比">#REF!</definedName>
    <definedName name="水泥砼配合比取样地点">#REF!</definedName>
    <definedName name="水泥砼配合比用途">#REF!</definedName>
    <definedName name="水泥砼设计强度">#REF!</definedName>
    <definedName name="水泥砼试样名称">#REF!</definedName>
    <definedName name="水泥用量">#REF!</definedName>
    <definedName name="水用量">#REF!</definedName>
    <definedName name="通过率">#REF!</definedName>
    <definedName name="砼28天抗压强度">#REF!</definedName>
    <definedName name="砼7天抗压强度">#REF!</definedName>
    <definedName name="吸水率">'[10]k20+080.'!$K$21</definedName>
    <definedName name="细集料用量">#REF!</definedName>
    <definedName name="呀而后结合" hidden="1">{"'现金流量表（全部投资）'!$B$4:$P$23"}</definedName>
    <definedName name="意见3">#REF!</definedName>
    <definedName name="云母含量">'[10]k20+080.'!$J$31</definedName>
    <definedName name="Bust" localSheetId="13">#REF!</definedName>
    <definedName name="Continue" localSheetId="13">#REF!</definedName>
    <definedName name="Documents_array" localSheetId="13">#REF!</definedName>
    <definedName name="Hello" localSheetId="13">#REF!</definedName>
    <definedName name="MakeIt" localSheetId="13">#REF!</definedName>
    <definedName name="Module.Prix_SMC" localSheetId="13">Module.Prix_SMC</definedName>
    <definedName name="Morning" localSheetId="13">#REF!</definedName>
    <definedName name="Poppy" localSheetId="13">#REF!</definedName>
    <definedName name="Prix_SMC" localSheetId="13">Prix_SMC</definedName>
    <definedName name="solar_ratio" localSheetId="13">'[12]POWER ASSUMPTIONS'!$H$7</definedName>
    <definedName name="表观密度" localSheetId="13">'[13]k20+080.'!$K$15</definedName>
    <definedName name="材料产地" localSheetId="13">#REF!</definedName>
    <definedName name="粗集料用量" localSheetId="13">#REF!</definedName>
    <definedName name="堆积密度" localSheetId="13">'[13]k20+080.'!$K$11</definedName>
    <definedName name="广告商档案" localSheetId="13">#REF!</definedName>
    <definedName name="规范上限" localSheetId="13">#REF!</definedName>
    <definedName name="规范下限" localSheetId="13">#REF!</definedName>
    <definedName name="含泥量" localSheetId="13">'[13]k20+080.'!$K$29</definedName>
    <definedName name="汇率" localSheetId="13">#REF!</definedName>
    <definedName name="空隙率" localSheetId="13">'[13]k20+080.'!$G$18</definedName>
    <definedName name="毛体积密度" localSheetId="13">'[13]k20+080.'!$K$25</definedName>
    <definedName name="签名5" localSheetId="13">[14]Sheet1!#REF!</definedName>
    <definedName name="签名6" localSheetId="13">[14]Sheet1!#REF!</definedName>
    <definedName name="日期4" localSheetId="13">#REF!</definedName>
    <definedName name="筛孔尺寸" localSheetId="13">#REF!</definedName>
    <definedName name="生产列1" localSheetId="13">#REF!</definedName>
    <definedName name="生产列11" localSheetId="13">#REF!</definedName>
    <definedName name="生产列15" localSheetId="13">#REF!</definedName>
    <definedName name="生产列16" localSheetId="13">#REF!</definedName>
    <definedName name="生产列17" localSheetId="13">#REF!</definedName>
    <definedName name="生产列19" localSheetId="13">#REF!</definedName>
    <definedName name="生产列2" localSheetId="13">#REF!</definedName>
    <definedName name="生产列20" localSheetId="13">#REF!</definedName>
    <definedName name="生产列3" localSheetId="13">#REF!</definedName>
    <definedName name="生产列4" localSheetId="13">#REF!</definedName>
    <definedName name="生产列5" localSheetId="13">#REF!</definedName>
    <definedName name="生产列6" localSheetId="13">#REF!</definedName>
    <definedName name="生产列7" localSheetId="13">#REF!</definedName>
    <definedName name="生产列8" localSheetId="13">#REF!</definedName>
    <definedName name="生产列9" localSheetId="13">#REF!</definedName>
    <definedName name="生产期" localSheetId="13">#REF!</definedName>
    <definedName name="生产期1" localSheetId="13">#REF!</definedName>
    <definedName name="生产期11" localSheetId="13">#REF!</definedName>
    <definedName name="生产期15" localSheetId="13">#REF!</definedName>
    <definedName name="生产期16" localSheetId="13">#REF!</definedName>
    <definedName name="生产期17" localSheetId="13">#REF!</definedName>
    <definedName name="生产期19" localSheetId="13">#REF!</definedName>
    <definedName name="生产期2" localSheetId="13">#REF!</definedName>
    <definedName name="生产期20" localSheetId="13">#REF!</definedName>
    <definedName name="生产期3" localSheetId="13">#REF!</definedName>
    <definedName name="生产期4" localSheetId="13">#REF!</definedName>
    <definedName name="生产期5" localSheetId="13">#REF!</definedName>
    <definedName name="生产期6" localSheetId="13">#REF!</definedName>
    <definedName name="生产期7" localSheetId="13">#REF!</definedName>
    <definedName name="生产期8" localSheetId="13">#REF!</definedName>
    <definedName name="生产期9" localSheetId="13">#REF!</definedName>
    <definedName name="水泥砼3天抗压强度" localSheetId="13">#REF!</definedName>
    <definedName name="水泥砼配比含砂率" localSheetId="13">#REF!</definedName>
    <definedName name="水泥砼配比水灰比" localSheetId="13">#REF!</definedName>
    <definedName name="水泥砼配合比取样地点" localSheetId="13">#REF!</definedName>
    <definedName name="水泥砼配合比用途" localSheetId="13">#REF!</definedName>
    <definedName name="水泥砼设计强度" localSheetId="13">#REF!</definedName>
    <definedName name="水泥砼试样名称" localSheetId="13">#REF!</definedName>
    <definedName name="水泥用量" localSheetId="13">#REF!</definedName>
    <definedName name="水用量" localSheetId="13">#REF!</definedName>
    <definedName name="通过率" localSheetId="13">#REF!</definedName>
    <definedName name="砼28天抗压强度" localSheetId="13">#REF!</definedName>
    <definedName name="砼7天抗压强度" localSheetId="13">#REF!</definedName>
    <definedName name="吸水率" localSheetId="13">'[13]k20+080.'!$K$21</definedName>
    <definedName name="细集料用量" localSheetId="13">#REF!</definedName>
    <definedName name="意见3" localSheetId="13">#REF!</definedName>
    <definedName name="云母含量" localSheetId="13">'[13]k20+080.'!$J$31</definedName>
  </definedNames>
  <calcPr calcId="144525"/>
</workbook>
</file>

<file path=xl/comments1.xml><?xml version="1.0" encoding="utf-8"?>
<comments xmlns="http://schemas.openxmlformats.org/spreadsheetml/2006/main">
  <authors>
    <author>作者</author>
    <author>Administrator</author>
  </authors>
  <commentList>
    <comment ref="A66" authorId="0">
      <text>
        <r>
          <rPr>
            <b/>
            <sz val="9"/>
            <rFont val="宋体"/>
            <charset val="134"/>
          </rPr>
          <t>作者:</t>
        </r>
        <r>
          <rPr>
            <sz val="9"/>
            <rFont val="宋体"/>
            <charset val="134"/>
          </rPr>
          <t xml:space="preserve">
与2011年科目名称不同，2011年“预算编制业务”</t>
        </r>
      </text>
    </comment>
    <comment ref="C443" authorId="1">
      <text>
        <r>
          <rPr>
            <b/>
            <sz val="9"/>
            <rFont val="宋体"/>
            <charset val="134"/>
          </rPr>
          <t>Administrator:</t>
        </r>
        <r>
          <rPr>
            <sz val="9"/>
            <rFont val="宋体"/>
            <charset val="134"/>
          </rPr>
          <t xml:space="preserve">
教育费附加收入*0.85*.95
</t>
        </r>
      </text>
    </comment>
    <comment ref="C635" authorId="1">
      <text>
        <r>
          <rPr>
            <b/>
            <sz val="9"/>
            <rFont val="宋体"/>
            <charset val="134"/>
          </rPr>
          <t>Administrator:</t>
        </r>
        <r>
          <rPr>
            <sz val="9"/>
            <rFont val="宋体"/>
            <charset val="134"/>
          </rPr>
          <t xml:space="preserve">
支出的千分之二到三
</t>
        </r>
      </text>
    </comment>
    <comment ref="A645" authorId="0">
      <text>
        <r>
          <rPr>
            <b/>
            <sz val="9"/>
            <rFont val="宋体"/>
            <charset val="134"/>
          </rPr>
          <t>作者:</t>
        </r>
        <r>
          <rPr>
            <sz val="9"/>
            <rFont val="宋体"/>
            <charset val="134"/>
          </rPr>
          <t xml:space="preserve">
是否加项级科目，2011年未加</t>
        </r>
      </text>
    </comment>
    <comment ref="A646" authorId="0">
      <text>
        <r>
          <rPr>
            <b/>
            <sz val="9"/>
            <rFont val="宋体"/>
            <charset val="134"/>
          </rPr>
          <t>作者:</t>
        </r>
        <r>
          <rPr>
            <sz val="9"/>
            <rFont val="宋体"/>
            <charset val="134"/>
          </rPr>
          <t xml:space="preserve">
是否增加两个项级科目</t>
        </r>
      </text>
    </comment>
    <comment ref="A647" authorId="0">
      <text>
        <r>
          <rPr>
            <b/>
            <sz val="9"/>
            <rFont val="宋体"/>
            <charset val="134"/>
          </rPr>
          <t>作者:</t>
        </r>
        <r>
          <rPr>
            <sz val="9"/>
            <rFont val="宋体"/>
            <charset val="134"/>
          </rPr>
          <t xml:space="preserve">
是否增加两个项级科目</t>
        </r>
      </text>
    </comment>
    <comment ref="A648" authorId="0">
      <text>
        <r>
          <rPr>
            <b/>
            <sz val="9"/>
            <rFont val="宋体"/>
            <charset val="134"/>
          </rPr>
          <t>作者:</t>
        </r>
        <r>
          <rPr>
            <sz val="9"/>
            <rFont val="宋体"/>
            <charset val="134"/>
          </rPr>
          <t xml:space="preserve">
是否增加两个项级科目</t>
        </r>
      </text>
    </comment>
    <comment ref="A649" authorId="0">
      <text>
        <r>
          <rPr>
            <b/>
            <sz val="9"/>
            <rFont val="宋体"/>
            <charset val="134"/>
          </rPr>
          <t>作者:</t>
        </r>
        <r>
          <rPr>
            <sz val="9"/>
            <rFont val="宋体"/>
            <charset val="134"/>
          </rPr>
          <t xml:space="preserve">
是否增加两个项级科目</t>
        </r>
      </text>
    </comment>
    <comment ref="A911" authorId="0">
      <text>
        <r>
          <rPr>
            <b/>
            <sz val="9"/>
            <rFont val="宋体"/>
            <charset val="134"/>
          </rPr>
          <t>作者:</t>
        </r>
        <r>
          <rPr>
            <sz val="9"/>
            <rFont val="宋体"/>
            <charset val="134"/>
          </rPr>
          <t xml:space="preserve">
2012年新增科目</t>
        </r>
      </text>
    </comment>
    <comment ref="A1176" authorId="0">
      <text>
        <r>
          <rPr>
            <b/>
            <sz val="9"/>
            <rFont val="宋体"/>
            <charset val="134"/>
          </rPr>
          <t>作者:</t>
        </r>
        <r>
          <rPr>
            <sz val="9"/>
            <rFont val="宋体"/>
            <charset val="134"/>
          </rPr>
          <t xml:space="preserve">
新增加科目，删除“矿产资源补偿费安排的支出”及“探矿权使用费和价款安排的支出”</t>
        </r>
      </text>
    </comment>
    <comment ref="A1196" authorId="0">
      <text>
        <r>
          <rPr>
            <b/>
            <sz val="9"/>
            <rFont val="宋体"/>
            <charset val="134"/>
          </rPr>
          <t>作者:</t>
        </r>
        <r>
          <rPr>
            <sz val="9"/>
            <rFont val="宋体"/>
            <charset val="134"/>
          </rPr>
          <t xml:space="preserve">
新增加科目</t>
        </r>
      </text>
    </comment>
    <comment ref="A1256" authorId="0">
      <text>
        <r>
          <rPr>
            <b/>
            <sz val="9"/>
            <rFont val="宋体"/>
            <charset val="134"/>
          </rPr>
          <t>作者:</t>
        </r>
        <r>
          <rPr>
            <sz val="9"/>
            <rFont val="宋体"/>
            <charset val="134"/>
          </rPr>
          <t xml:space="preserve">
2012年科目名称改动</t>
        </r>
      </text>
    </comment>
    <comment ref="A1287" authorId="0">
      <text>
        <r>
          <rPr>
            <b/>
            <sz val="9"/>
            <rFont val="宋体"/>
            <charset val="134"/>
          </rPr>
          <t>作者:</t>
        </r>
        <r>
          <rPr>
            <sz val="9"/>
            <rFont val="宋体"/>
            <charset val="134"/>
          </rPr>
          <t xml:space="preserve">
2011年科目“一般财政预算石油储备支出”</t>
        </r>
      </text>
    </comment>
  </commentList>
</comments>
</file>

<file path=xl/comments2.xml><?xml version="1.0" encoding="utf-8"?>
<comments xmlns="http://schemas.openxmlformats.org/spreadsheetml/2006/main">
  <authors>
    <author>作者</author>
    <author>Administrator</author>
  </authors>
  <commentList>
    <comment ref="A66" authorId="0">
      <text>
        <r>
          <rPr>
            <b/>
            <sz val="9"/>
            <rFont val="宋体"/>
            <charset val="134"/>
          </rPr>
          <t>作者:</t>
        </r>
        <r>
          <rPr>
            <sz val="9"/>
            <rFont val="宋体"/>
            <charset val="134"/>
          </rPr>
          <t xml:space="preserve">
与2011年科目名称不同，2011年“预算编制业务”</t>
        </r>
      </text>
    </comment>
    <comment ref="C635" authorId="1">
      <text>
        <r>
          <rPr>
            <b/>
            <sz val="9"/>
            <rFont val="宋体"/>
            <charset val="134"/>
          </rPr>
          <t>Administrator:</t>
        </r>
        <r>
          <rPr>
            <sz val="9"/>
            <rFont val="宋体"/>
            <charset val="134"/>
          </rPr>
          <t xml:space="preserve">
支出的千分之二到三</t>
        </r>
      </text>
    </comment>
    <comment ref="A645" authorId="0">
      <text>
        <r>
          <rPr>
            <b/>
            <sz val="9"/>
            <rFont val="宋体"/>
            <charset val="134"/>
          </rPr>
          <t>作者:</t>
        </r>
        <r>
          <rPr>
            <sz val="9"/>
            <rFont val="宋体"/>
            <charset val="134"/>
          </rPr>
          <t xml:space="preserve">
是否加项级科目，2011年未加</t>
        </r>
      </text>
    </comment>
    <comment ref="A646" authorId="0">
      <text>
        <r>
          <rPr>
            <b/>
            <sz val="9"/>
            <rFont val="宋体"/>
            <charset val="134"/>
          </rPr>
          <t>作者:</t>
        </r>
        <r>
          <rPr>
            <sz val="9"/>
            <rFont val="宋体"/>
            <charset val="134"/>
          </rPr>
          <t xml:space="preserve">
是否增加两个项级科目</t>
        </r>
      </text>
    </comment>
    <comment ref="A647" authorId="0">
      <text>
        <r>
          <rPr>
            <b/>
            <sz val="9"/>
            <rFont val="宋体"/>
            <charset val="134"/>
          </rPr>
          <t>作者:</t>
        </r>
        <r>
          <rPr>
            <sz val="9"/>
            <rFont val="宋体"/>
            <charset val="134"/>
          </rPr>
          <t xml:space="preserve">
是否增加两个项级科目</t>
        </r>
      </text>
    </comment>
    <comment ref="A648" authorId="0">
      <text>
        <r>
          <rPr>
            <b/>
            <sz val="9"/>
            <rFont val="宋体"/>
            <charset val="134"/>
          </rPr>
          <t>作者:</t>
        </r>
        <r>
          <rPr>
            <sz val="9"/>
            <rFont val="宋体"/>
            <charset val="134"/>
          </rPr>
          <t xml:space="preserve">
是否增加两个项级科目</t>
        </r>
      </text>
    </comment>
    <comment ref="A649" authorId="0">
      <text>
        <r>
          <rPr>
            <b/>
            <sz val="9"/>
            <rFont val="宋体"/>
            <charset val="134"/>
          </rPr>
          <t>作者:</t>
        </r>
        <r>
          <rPr>
            <sz val="9"/>
            <rFont val="宋体"/>
            <charset val="134"/>
          </rPr>
          <t xml:space="preserve">
是否增加两个项级科目</t>
        </r>
      </text>
    </comment>
    <comment ref="A911" authorId="0">
      <text>
        <r>
          <rPr>
            <b/>
            <sz val="9"/>
            <rFont val="宋体"/>
            <charset val="134"/>
          </rPr>
          <t>作者:</t>
        </r>
        <r>
          <rPr>
            <sz val="9"/>
            <rFont val="宋体"/>
            <charset val="134"/>
          </rPr>
          <t xml:space="preserve">
2012年新增科目</t>
        </r>
      </text>
    </comment>
    <comment ref="A1183" authorId="0">
      <text>
        <r>
          <rPr>
            <b/>
            <sz val="9"/>
            <rFont val="宋体"/>
            <charset val="134"/>
          </rPr>
          <t>作者:</t>
        </r>
        <r>
          <rPr>
            <sz val="9"/>
            <rFont val="宋体"/>
            <charset val="134"/>
          </rPr>
          <t xml:space="preserve">
新增加科目，删除“矿产资源补偿费安排的支出”及“探矿权使用费和价款安排的支出”</t>
        </r>
      </text>
    </comment>
    <comment ref="A1203" authorId="0">
      <text>
        <r>
          <rPr>
            <b/>
            <sz val="9"/>
            <rFont val="宋体"/>
            <charset val="134"/>
          </rPr>
          <t>作者:</t>
        </r>
        <r>
          <rPr>
            <sz val="9"/>
            <rFont val="宋体"/>
            <charset val="134"/>
          </rPr>
          <t xml:space="preserve">
新增加科目</t>
        </r>
      </text>
    </comment>
    <comment ref="A1263" authorId="0">
      <text>
        <r>
          <rPr>
            <b/>
            <sz val="9"/>
            <rFont val="宋体"/>
            <charset val="134"/>
          </rPr>
          <t>作者:</t>
        </r>
        <r>
          <rPr>
            <sz val="9"/>
            <rFont val="宋体"/>
            <charset val="134"/>
          </rPr>
          <t xml:space="preserve">
2012年科目名称改动</t>
        </r>
      </text>
    </comment>
    <comment ref="A1294" authorId="0">
      <text>
        <r>
          <rPr>
            <b/>
            <sz val="9"/>
            <rFont val="宋体"/>
            <charset val="134"/>
          </rPr>
          <t>作者:</t>
        </r>
        <r>
          <rPr>
            <sz val="9"/>
            <rFont val="宋体"/>
            <charset val="134"/>
          </rPr>
          <t xml:space="preserve">
2011年科目“一般财政预算石油储备支出”</t>
        </r>
      </text>
    </comment>
  </commentList>
</comments>
</file>

<file path=xl/sharedStrings.xml><?xml version="1.0" encoding="utf-8"?>
<sst xmlns="http://schemas.openxmlformats.org/spreadsheetml/2006/main" count="1556">
  <si>
    <t>预算公开目录</t>
  </si>
  <si>
    <t>01</t>
  </si>
  <si>
    <t>2018年一般公共预算收支执行情况表</t>
  </si>
  <si>
    <t>02</t>
  </si>
  <si>
    <t>2018年政府性基金收支执行情况表</t>
  </si>
  <si>
    <t>03</t>
  </si>
  <si>
    <t>2018年国有资本经营预算收支执行情况表</t>
  </si>
  <si>
    <t>04</t>
  </si>
  <si>
    <t>2018年社保基金预算收支执行情况表</t>
  </si>
  <si>
    <t>05</t>
  </si>
  <si>
    <t>2018年社保基金预算结余情况表</t>
  </si>
  <si>
    <t>06</t>
  </si>
  <si>
    <t>2019年一般公共预算收入安排情况表</t>
  </si>
  <si>
    <t>07</t>
  </si>
  <si>
    <t>2019年一般公共预算支出安排情况表</t>
  </si>
  <si>
    <t>08</t>
  </si>
  <si>
    <t>2019年一般公共预算“三公”经费</t>
  </si>
  <si>
    <t>09</t>
  </si>
  <si>
    <t>2019年提前下达转移支付资金情况表</t>
  </si>
  <si>
    <t>10</t>
  </si>
  <si>
    <t>2019年政府性基金收支预算表</t>
  </si>
  <si>
    <t>11</t>
  </si>
  <si>
    <t>2019年政府性基金转移支付预算表</t>
  </si>
  <si>
    <t>12</t>
  </si>
  <si>
    <t>2019年国有资本经营预算收支表</t>
  </si>
  <si>
    <t>13</t>
  </si>
  <si>
    <t>2019年社保基金预算收支安排情况表</t>
  </si>
  <si>
    <t>14</t>
  </si>
  <si>
    <t>2019年社保基金预算结余情况表</t>
  </si>
  <si>
    <t>2018年青山湖区一般公共预算收支执行情况表</t>
  </si>
  <si>
    <t>单位：万元</t>
  </si>
  <si>
    <r>
      <rPr>
        <b/>
        <sz val="12"/>
        <rFont val="宋体"/>
        <charset val="134"/>
      </rPr>
      <t>收入项</t>
    </r>
    <r>
      <rPr>
        <b/>
        <sz val="12"/>
        <rFont val="宋体"/>
        <charset val="134"/>
      </rPr>
      <t>目</t>
    </r>
  </si>
  <si>
    <t>2017年决算数</t>
  </si>
  <si>
    <t>2018年执行数</t>
  </si>
  <si>
    <t>增幅</t>
  </si>
  <si>
    <t>支出项目</t>
  </si>
  <si>
    <t>一、税收收入</t>
  </si>
  <si>
    <t>一、一般公共服务</t>
  </si>
  <si>
    <t xml:space="preserve">    增值税</t>
  </si>
  <si>
    <t>二、外交</t>
  </si>
  <si>
    <t xml:space="preserve">    营业税</t>
  </si>
  <si>
    <t>三、国防</t>
  </si>
  <si>
    <t xml:space="preserve">    企业所得税</t>
  </si>
  <si>
    <t>四、公共安全</t>
  </si>
  <si>
    <t xml:space="preserve">    企业所得税退税</t>
  </si>
  <si>
    <t>五、教育</t>
  </si>
  <si>
    <t xml:space="preserve">    个人所得税</t>
  </si>
  <si>
    <t>六、科学技术</t>
  </si>
  <si>
    <t xml:space="preserve">    资源税</t>
  </si>
  <si>
    <t>七、文化体育与传媒</t>
  </si>
  <si>
    <t xml:space="preserve">    城市维护建设税</t>
  </si>
  <si>
    <t>八、社会保障和就业</t>
  </si>
  <si>
    <t xml:space="preserve">    房产税</t>
  </si>
  <si>
    <t>九、医疗卫生与计划生育</t>
  </si>
  <si>
    <t xml:space="preserve">    印花税</t>
  </si>
  <si>
    <t>十、节能环保</t>
  </si>
  <si>
    <t xml:space="preserve">    城镇土地使用税</t>
  </si>
  <si>
    <t>十一、城乡社区</t>
  </si>
  <si>
    <t xml:space="preserve">    土地增值税</t>
  </si>
  <si>
    <t>十二、农林水</t>
  </si>
  <si>
    <t xml:space="preserve">    车船税</t>
  </si>
  <si>
    <t>十三、交通运输</t>
  </si>
  <si>
    <t xml:space="preserve">    耕地占用税</t>
  </si>
  <si>
    <t>十四、资源勘探电力信息等事务</t>
  </si>
  <si>
    <t xml:space="preserve">    环境保护税</t>
  </si>
  <si>
    <t>十五、商业服务业等事务</t>
  </si>
  <si>
    <t>二、非税收入</t>
  </si>
  <si>
    <t>十六、金融</t>
  </si>
  <si>
    <t xml:space="preserve">    专项收入</t>
  </si>
  <si>
    <t>十七、援助其他地区</t>
  </si>
  <si>
    <t xml:space="preserve">    行政事业性收费收入</t>
  </si>
  <si>
    <t>十八、国土资源气象等事务</t>
  </si>
  <si>
    <t xml:space="preserve">    罚没收入</t>
  </si>
  <si>
    <t>十九、住房保障</t>
  </si>
  <si>
    <t xml:space="preserve">    国有资本经营收入</t>
  </si>
  <si>
    <t>二十、粮油物资储备等事务</t>
  </si>
  <si>
    <t xml:space="preserve">    国有资源（资产）有偿使用收入</t>
  </si>
  <si>
    <t>二十一、其他支出</t>
  </si>
  <si>
    <t xml:space="preserve">    捐赠收入</t>
  </si>
  <si>
    <t>二十二、债务付息、发行费用支出</t>
  </si>
  <si>
    <t xml:space="preserve">    其他收入</t>
  </si>
  <si>
    <t>收入合计</t>
  </si>
  <si>
    <t>支出合计</t>
  </si>
  <si>
    <t xml:space="preserve"> </t>
  </si>
  <si>
    <t>2018年青山湖区政府性基金预算收入执行情况表</t>
  </si>
  <si>
    <r>
      <rPr>
        <b/>
        <sz val="12"/>
        <rFont val="宋体"/>
        <charset val="134"/>
      </rPr>
      <t>项</t>
    </r>
    <r>
      <rPr>
        <b/>
        <sz val="12"/>
        <rFont val="宋体"/>
        <charset val="134"/>
      </rPr>
      <t>目</t>
    </r>
  </si>
  <si>
    <t>一、农网还贷资金收入</t>
  </si>
  <si>
    <t>一、文化体育与传媒支出</t>
  </si>
  <si>
    <t>二、海南省高等级公路车辆通行附加费收入</t>
  </si>
  <si>
    <t xml:space="preserve">    国家电影事业发展专项资金及对应专项债务收入安排的支出</t>
  </si>
  <si>
    <t>三、港口建设费收入</t>
  </si>
  <si>
    <t>二、社会保障和就业支出</t>
  </si>
  <si>
    <t>四、散装水泥专项资金收入</t>
  </si>
  <si>
    <t xml:space="preserve">    大中型水库移民后期扶持基金支出</t>
  </si>
  <si>
    <t>五、新型墙体材料专项基金收入</t>
  </si>
  <si>
    <t xml:space="preserve">    小型水库移民扶助基金及对应专项债务收入安排的支出</t>
  </si>
  <si>
    <t>六、新菜地开发建设基金收入</t>
  </si>
  <si>
    <t>三、节能环保支出</t>
  </si>
  <si>
    <t>七、新增建设用地土地有偿使用费收入</t>
  </si>
  <si>
    <t xml:space="preserve">    可再生能源电价附加收入安排的支出</t>
  </si>
  <si>
    <t>八、南水北调工程建设基金收入</t>
  </si>
  <si>
    <t xml:space="preserve">    废弃电器电子产品处理基金支出</t>
  </si>
  <si>
    <t>九、城市公用事业附加收入</t>
  </si>
  <si>
    <t>四、城乡社区支出</t>
  </si>
  <si>
    <t>十、国有土地收益基金收入</t>
  </si>
  <si>
    <t xml:space="preserve">    国有土地使用权出让收入及对应专项债务收入安排的支出</t>
  </si>
  <si>
    <t>十一、农业土地开发资金收入</t>
  </si>
  <si>
    <t xml:space="preserve">    城市公用事业附加及对应专项债务收入安排的支出</t>
  </si>
  <si>
    <t>十二、国有土地使用权出让收入</t>
  </si>
  <si>
    <t xml:space="preserve">    国有土地收益基金及对应专项债务收入安排的支出</t>
  </si>
  <si>
    <t>十三、大中型水库库区基金收入</t>
  </si>
  <si>
    <t xml:space="preserve">    农业土地开发资金及对应专项债务收入安排的支出</t>
  </si>
  <si>
    <t>十四、彩票公益金收入</t>
  </si>
  <si>
    <t xml:space="preserve">    新增建设用地有偿使用费及对应专项债务收入安排的支出</t>
  </si>
  <si>
    <t>十五、城市基础设施配套费收入</t>
  </si>
  <si>
    <t xml:space="preserve">    城市基础设施配套费及对应专项债务收入安排的支出</t>
  </si>
  <si>
    <t>十六、小型水库移民扶助基金收入</t>
  </si>
  <si>
    <t xml:space="preserve">    污水处理费收入及对应专项债务收入安排的支出</t>
  </si>
  <si>
    <t>十七、国家重大水利工程建设基金收入</t>
  </si>
  <si>
    <t>五、农林水支出</t>
  </si>
  <si>
    <t>十八、车辆通行费</t>
  </si>
  <si>
    <t xml:space="preserve">    新菜地开发建设基金及对应专项债务收入安排的支出</t>
  </si>
  <si>
    <t>十九、污水处理费收入</t>
  </si>
  <si>
    <t xml:space="preserve">    大中型水库库区基金及对应债务专著收入安排的支出</t>
  </si>
  <si>
    <t>二十、彩票发行机构和彩票销售机构的业务费用</t>
  </si>
  <si>
    <t xml:space="preserve">    三峡水库库区基金支出</t>
  </si>
  <si>
    <t>二十一、其他政府性基金收入</t>
  </si>
  <si>
    <t xml:space="preserve">    南水北调工程基金及对应专项债务收入安排的支出</t>
  </si>
  <si>
    <t xml:space="preserve">    国家重大水利工程建设基金及对应专项债务收入安排的支出</t>
  </si>
  <si>
    <t>六、交通运输支出</t>
  </si>
  <si>
    <t xml:space="preserve">    铁路运输</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</si>
  <si>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</si>
  <si>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</si>
  <si>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</si>
  <si>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</si>
  <si>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</si>
  <si>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</si>
  <si>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</si>
  <si>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 xml:space="preserve">    散装水泥专项资金及对应专项债务收入安排的支出</t>
  </si>
  <si>
    <t xml:space="preserve">    新型墙体材料专项基金及对应专项债务收入安排的支出</t>
  </si>
  <si>
    <t xml:space="preserve">    农网还贷资金支出</t>
  </si>
  <si>
    <t>八、商业服务业等支出</t>
  </si>
  <si>
    <t xml:space="preserve">    旅游发展基金支出</t>
  </si>
  <si>
    <t>九、其他支出</t>
  </si>
  <si>
    <t xml:space="preserve">    其他政府性基金及对应专项债务收入安排的支出</t>
  </si>
  <si>
    <t xml:space="preserve">    彩票发行销售机构业务费安排的支出</t>
  </si>
  <si>
    <t xml:space="preserve">    彩票公益金及对应专项债务收入安排的支出</t>
  </si>
  <si>
    <t>十、债务付息支出</t>
  </si>
  <si>
    <t>十一、债务发行费用支出</t>
  </si>
  <si>
    <t>2018年青山湖区国有资本经营预算收入执行情况表</t>
  </si>
  <si>
    <t>项        目</t>
  </si>
  <si>
    <t>项 目</t>
  </si>
  <si>
    <t>一、利润收入</t>
  </si>
  <si>
    <t>一、教育支出</t>
  </si>
  <si>
    <t>二、股利、股息收入</t>
  </si>
  <si>
    <t>二、科学技术支出</t>
  </si>
  <si>
    <t>三、产权转让收入</t>
  </si>
  <si>
    <t>三、文化体育与传媒支出</t>
  </si>
  <si>
    <t>四、清算收入</t>
  </si>
  <si>
    <t>四、节能环保支出</t>
  </si>
  <si>
    <t>五、其他国有资本经营预算收入</t>
  </si>
  <si>
    <t>五、城乡社区支出</t>
  </si>
  <si>
    <t>六、农林水支出</t>
  </si>
  <si>
    <t>七、交通运输支出</t>
  </si>
  <si>
    <t>八、资源勘探电力信息等支出</t>
  </si>
  <si>
    <t>九、商业服务业等支出</t>
  </si>
  <si>
    <t>十、其他支出</t>
  </si>
  <si>
    <t>十一、转移性支出</t>
  </si>
  <si>
    <t>本年收入合计</t>
  </si>
  <si>
    <t>本年支出合计</t>
  </si>
  <si>
    <t>2018年青山湖区社会保险基金预算收支执行情况表</t>
  </si>
  <si>
    <t>收入项目</t>
  </si>
  <si>
    <r>
      <rPr>
        <b/>
        <sz val="12"/>
        <rFont val="宋体"/>
        <charset val="134"/>
      </rPr>
      <t>201</t>
    </r>
    <r>
      <rPr>
        <b/>
        <sz val="12"/>
        <rFont val="宋体"/>
        <charset val="134"/>
      </rPr>
      <t>7</t>
    </r>
    <r>
      <rPr>
        <b/>
        <sz val="12"/>
        <rFont val="宋体"/>
        <charset val="134"/>
      </rPr>
      <t>年决算数</t>
    </r>
  </si>
  <si>
    <r>
      <rPr>
        <b/>
        <sz val="12"/>
        <rFont val="宋体"/>
        <charset val="134"/>
      </rPr>
      <t>201</t>
    </r>
    <r>
      <rPr>
        <b/>
        <sz val="12"/>
        <rFont val="宋体"/>
        <charset val="134"/>
      </rPr>
      <t>8</t>
    </r>
    <r>
      <rPr>
        <b/>
        <sz val="12"/>
        <rFont val="宋体"/>
        <charset val="134"/>
      </rPr>
      <t>年执行数</t>
    </r>
  </si>
  <si>
    <t>区级社会保险基金收入合计</t>
  </si>
  <si>
    <t>社会保险基金支出合计</t>
  </si>
  <si>
    <t xml:space="preserve"> 其中：保险费收入</t>
  </si>
  <si>
    <t>一、企业职工基本养老保险基金支出</t>
  </si>
  <si>
    <t xml:space="preserve">       财政补贴收入</t>
  </si>
  <si>
    <t>　　其中：基本养老金支出</t>
  </si>
  <si>
    <t xml:space="preserve">       其他社会保险基金收入</t>
  </si>
  <si>
    <t xml:space="preserve">         丧葬抚恤补助支出</t>
  </si>
  <si>
    <t>一、企业职工基金养老保险基金收入</t>
  </si>
  <si>
    <t xml:space="preserve">         其他基本养老保险基金支出</t>
  </si>
  <si>
    <t>二、机关事业单位基本养老保险基金支出</t>
  </si>
  <si>
    <t xml:space="preserve">       其他基本养老保险基金收入</t>
  </si>
  <si>
    <t>二、机关事业单位基本养老保险基金收入</t>
  </si>
  <si>
    <t>三、城乡居民基本养老保险基金支出</t>
  </si>
  <si>
    <t>三、城乡居民基本养老保险基金收入</t>
  </si>
  <si>
    <t>四、城镇职工基本医疗保险基金支出</t>
  </si>
  <si>
    <t>　　其中：基本医疗保险待遇支出</t>
  </si>
  <si>
    <t xml:space="preserve">         其他基本医疗保险基金支出</t>
  </si>
  <si>
    <t>四、城镇职工基本医疗保险基金收入</t>
  </si>
  <si>
    <t>五、城乡居民基本医疗保险基金支出</t>
  </si>
  <si>
    <t xml:space="preserve">       其他基本医疗保险基金收入</t>
  </si>
  <si>
    <t>六、工伤保险基金支出</t>
  </si>
  <si>
    <t>五、城乡居民基本医疗保险基金收入</t>
  </si>
  <si>
    <t>　　其中：工伤保险待遇支出</t>
  </si>
  <si>
    <t xml:space="preserve">         其他工伤保险基金支出</t>
  </si>
  <si>
    <t>七、失业保险基金支出</t>
  </si>
  <si>
    <t xml:space="preserve">       其他基金收入</t>
  </si>
  <si>
    <t>　　其中：失业保险金支出</t>
  </si>
  <si>
    <t>六、工伤保险基金收入</t>
  </si>
  <si>
    <t xml:space="preserve">         医疗补助金支出</t>
  </si>
  <si>
    <t xml:space="preserve">         其他失业保险基金支出</t>
  </si>
  <si>
    <t>八、生育保险基金支出</t>
  </si>
  <si>
    <t xml:space="preserve">       其他工伤保险基金收入</t>
  </si>
  <si>
    <t>　　其中：生育保险待遇支出</t>
  </si>
  <si>
    <t>七、失业保险基金收入</t>
  </si>
  <si>
    <t xml:space="preserve">         其他生育保险基金支出</t>
  </si>
  <si>
    <t xml:space="preserve">       其他失业保险基金收入</t>
  </si>
  <si>
    <t>七、生育保险基金收入</t>
  </si>
  <si>
    <t xml:space="preserve">       其他生育保险基金收入</t>
  </si>
  <si>
    <t>2018年青山湖区社会保险基金预算结余表</t>
  </si>
  <si>
    <t>社会保险基金年末滚存结余</t>
  </si>
  <si>
    <t>一、企业职工基本养老保险年末滚存结余</t>
  </si>
  <si>
    <t>二、机关事业单位基本养老保险年末滚存结余</t>
  </si>
  <si>
    <t>三、城乡居民基本养老保险年末滚存结余</t>
  </si>
  <si>
    <t>四、城镇职工基本医疗保险年末滚存结余</t>
  </si>
  <si>
    <t>五、城乡居民基本医疗保险年末滚存结余</t>
  </si>
  <si>
    <t>六、工伤保险基金年末滚存结余</t>
  </si>
  <si>
    <t>七、失业保险基金年末滚存结余</t>
  </si>
  <si>
    <t>八、生育保险基金年末滚存结余</t>
  </si>
  <si>
    <t>2019年青山湖区一般公共预算收入安排情况表</t>
  </si>
  <si>
    <t>2019年预算数</t>
  </si>
  <si>
    <t>执行数</t>
  </si>
  <si>
    <t xml:space="preserve">    契税</t>
  </si>
  <si>
    <t xml:space="preserve">    烟叶税</t>
  </si>
  <si>
    <t xml:space="preserve">    其他税收收入</t>
  </si>
  <si>
    <t xml:space="preserve">    政府住房基金收入</t>
  </si>
  <si>
    <t>一般公共预算收入合计</t>
  </si>
  <si>
    <t>2019年青山湖区本级一般公共预算收入安排情况表</t>
  </si>
  <si>
    <t>2019年青山湖区一般公共预算支出安排情况表</t>
  </si>
  <si>
    <t>2018年预算数</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</si>
  <si>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</si>
  <si>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</si>
  <si>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</si>
  <si>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</si>
  <si>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</si>
  <si>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</si>
  <si>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</si>
  <si>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</si>
  <si>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</si>
  <si>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</si>
  <si>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</si>
  <si>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</si>
  <si>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</si>
  <si>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</si>
  <si>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</si>
  <si>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</si>
  <si>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</si>
  <si>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</si>
  <si>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</si>
  <si>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</si>
  <si>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</si>
  <si>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</si>
  <si>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</si>
  <si>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</si>
  <si>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</si>
  <si>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</si>
  <si>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</si>
  <si>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</si>
  <si>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</si>
  <si>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</si>
  <si>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</si>
  <si>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</si>
  <si>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</si>
  <si>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</si>
  <si>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</si>
  <si>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</si>
  <si>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</si>
  <si>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</si>
  <si>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</si>
  <si>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</si>
  <si>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</si>
  <si>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</si>
  <si>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</si>
  <si>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</si>
  <si>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</si>
  <si>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</si>
  <si>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</si>
  <si>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</si>
  <si>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</si>
  <si>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</si>
  <si>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</si>
  <si>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</si>
  <si>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</si>
  <si>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</si>
  <si>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</si>
  <si>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</si>
  <si>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</si>
  <si>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</si>
  <si>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</si>
  <si>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</si>
  <si>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</si>
  <si>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</si>
  <si>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</si>
  <si>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</si>
  <si>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</si>
  <si>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</si>
  <si>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</si>
  <si>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</si>
  <si>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</si>
  <si>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</si>
  <si>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</si>
  <si>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</si>
  <si>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r>
      <rPr>
        <sz val="11"/>
        <rFont val="宋体"/>
        <charset val="134"/>
      </rPr>
      <t xml:space="preserve"> </t>
    </r>
    <r>
      <rPr>
        <sz val="11"/>
        <rFont val="宋体"/>
        <charset val="134"/>
      </rPr>
      <t xml:space="preserve">     公务员综合管理</t>
    </r>
  </si>
  <si>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</si>
  <si>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</si>
  <si>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</si>
  <si>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</si>
  <si>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</si>
  <si>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</si>
  <si>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</si>
  <si>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</si>
  <si>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</si>
  <si>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</si>
  <si>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</si>
  <si>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</si>
  <si>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</si>
  <si>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</si>
  <si>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</si>
  <si>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</si>
  <si>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</si>
  <si>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</si>
  <si>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</si>
  <si>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</si>
  <si>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</si>
  <si>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</si>
  <si>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</si>
  <si>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</si>
  <si>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</si>
  <si>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</si>
  <si>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</si>
  <si>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</si>
  <si>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</si>
  <si>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</si>
  <si>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</si>
  <si>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</si>
  <si>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</si>
  <si>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</si>
  <si>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</si>
  <si>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</si>
  <si>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</si>
  <si>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</si>
  <si>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</si>
  <si>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</si>
  <si>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</si>
  <si>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</si>
  <si>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</si>
  <si>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</si>
  <si>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</si>
  <si>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</si>
  <si>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</si>
  <si>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</si>
  <si>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</si>
  <si>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</si>
  <si>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</si>
  <si>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</si>
  <si>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</si>
  <si>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</si>
  <si>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</si>
  <si>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</si>
  <si>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</si>
  <si>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</si>
  <si>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</si>
  <si>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</si>
  <si>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</si>
  <si>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</si>
  <si>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</si>
  <si>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</si>
  <si>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</si>
  <si>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</si>
  <si>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</si>
  <si>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</si>
  <si>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</si>
  <si>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</si>
  <si>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</si>
  <si>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</si>
  <si>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</si>
  <si>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</si>
  <si>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</si>
  <si>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</si>
  <si>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</si>
  <si>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</si>
  <si>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</si>
  <si>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</si>
  <si>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r>
      <rPr>
        <sz val="11"/>
        <rFont val="宋体"/>
        <charset val="134"/>
      </rPr>
      <t xml:space="preserve">    </t>
    </r>
    <r>
      <rPr>
        <sz val="11"/>
        <rFont val="宋体"/>
        <charset val="134"/>
      </rPr>
      <t xml:space="preserve">  </t>
    </r>
    <r>
      <rPr>
        <sz val="11"/>
        <rFont val="宋体"/>
        <charset val="134"/>
      </rPr>
      <t>预备役部队</t>
    </r>
  </si>
  <si>
    <r>
      <rPr>
        <sz val="11"/>
        <rFont val="宋体"/>
        <charset val="134"/>
      </rPr>
      <t xml:space="preserve">    </t>
    </r>
    <r>
      <rPr>
        <sz val="11"/>
        <rFont val="宋体"/>
        <charset val="134"/>
      </rPr>
      <t xml:space="preserve">  </t>
    </r>
    <r>
      <rPr>
        <sz val="11"/>
        <rFont val="宋体"/>
        <charset val="134"/>
      </rPr>
      <t>民兵</t>
    </r>
  </si>
  <si>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</si>
  <si>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</si>
  <si>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</si>
  <si>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</si>
  <si>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</si>
  <si>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</si>
  <si>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</si>
  <si>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</si>
  <si>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</si>
  <si>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</si>
  <si>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</si>
  <si>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</si>
  <si>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</si>
  <si>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</si>
  <si>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</si>
  <si>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</si>
  <si>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</si>
  <si>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</si>
  <si>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</si>
  <si>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</si>
  <si>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</si>
  <si>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</si>
  <si>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</si>
  <si>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</si>
  <si>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</si>
  <si>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</si>
  <si>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</si>
  <si>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</si>
  <si>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</si>
  <si>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</si>
  <si>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</si>
  <si>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</si>
  <si>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</si>
  <si>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</si>
  <si>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</si>
  <si>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</si>
  <si>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</si>
  <si>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</si>
  <si>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</si>
  <si>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</si>
  <si>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</si>
  <si>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</si>
  <si>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</si>
  <si>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</si>
  <si>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</si>
  <si>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</si>
  <si>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</si>
  <si>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</si>
  <si>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</si>
  <si>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</si>
  <si>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</si>
  <si>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</si>
  <si>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</si>
  <si>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</si>
  <si>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</si>
  <si>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</si>
  <si>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</si>
  <si>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</si>
  <si>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</si>
  <si>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</si>
  <si>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</si>
  <si>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</si>
  <si>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</si>
  <si>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</si>
  <si>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</si>
  <si>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</si>
  <si>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</si>
  <si>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</si>
  <si>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</si>
  <si>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</si>
  <si>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</si>
  <si>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</si>
  <si>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</si>
  <si>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</si>
  <si>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</si>
  <si>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</si>
  <si>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</si>
  <si>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</si>
  <si>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</si>
  <si>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</si>
  <si>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信息化建设扩运行维护</t>
  </si>
  <si>
    <t xml:space="preserve">      基础设施建设及维护</t>
  </si>
  <si>
    <t xml:space="preserve">      其他海警支出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</si>
  <si>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</si>
  <si>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</si>
  <si>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</si>
  <si>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</si>
  <si>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</si>
  <si>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</si>
  <si>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</si>
  <si>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</si>
  <si>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</si>
  <si>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</si>
  <si>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</si>
  <si>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r>
      <rPr>
        <sz val="11"/>
        <rFont val="宋体"/>
        <charset val="134"/>
      </rPr>
      <t xml:space="preserve"> </t>
    </r>
    <r>
      <rPr>
        <sz val="11"/>
        <rFont val="宋体"/>
        <charset val="134"/>
      </rPr>
      <t xml:space="preserve">     化解普通高中债务支出</t>
    </r>
  </si>
  <si>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</si>
  <si>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</si>
  <si>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</si>
  <si>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</si>
  <si>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</si>
  <si>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</si>
  <si>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</si>
  <si>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</si>
  <si>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</si>
  <si>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</si>
  <si>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</si>
  <si>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</si>
  <si>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</si>
  <si>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</si>
  <si>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</si>
  <si>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</si>
  <si>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</si>
  <si>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</si>
  <si>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</si>
  <si>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</si>
  <si>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</si>
  <si>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</si>
  <si>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</si>
  <si>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</si>
  <si>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</si>
  <si>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</si>
  <si>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</si>
  <si>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</si>
  <si>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</si>
  <si>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</si>
  <si>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</si>
  <si>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</si>
  <si>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</si>
  <si>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</si>
  <si>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</si>
  <si>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</si>
  <si>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</si>
  <si>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</si>
  <si>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</si>
  <si>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</si>
  <si>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</si>
  <si>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</si>
  <si>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</si>
  <si>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</si>
  <si>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</si>
  <si>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</si>
  <si>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</si>
  <si>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</si>
  <si>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</si>
  <si>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</si>
  <si>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</si>
  <si>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</si>
  <si>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</si>
  <si>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</si>
  <si>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</si>
  <si>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</si>
  <si>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</si>
  <si>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</si>
  <si>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</si>
  <si>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</si>
  <si>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</si>
  <si>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</si>
  <si>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</si>
  <si>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</si>
  <si>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</si>
  <si>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</si>
  <si>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</si>
  <si>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</si>
  <si>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</si>
  <si>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</si>
  <si>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</si>
  <si>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</si>
  <si>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</si>
  <si>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</si>
  <si>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</si>
  <si>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</si>
  <si>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</si>
  <si>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</si>
  <si>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</si>
  <si>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</si>
  <si>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</si>
  <si>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</si>
  <si>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</si>
  <si>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</si>
  <si>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</si>
  <si>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</si>
  <si>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</si>
  <si>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</si>
  <si>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</si>
  <si>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</si>
  <si>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</si>
  <si>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</si>
  <si>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</si>
  <si>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</si>
  <si>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</si>
  <si>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</si>
  <si>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</si>
  <si>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</si>
  <si>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</si>
  <si>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</si>
  <si>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</si>
  <si>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</si>
  <si>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</si>
  <si>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</si>
  <si>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</si>
  <si>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</si>
  <si>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</si>
  <si>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</si>
  <si>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</si>
  <si>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</si>
  <si>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</si>
  <si>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</si>
  <si>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</si>
  <si>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</si>
  <si>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</si>
  <si>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</si>
  <si>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</si>
  <si>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</si>
  <si>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</si>
  <si>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</si>
  <si>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</si>
  <si>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</si>
  <si>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</si>
  <si>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</si>
  <si>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</si>
  <si>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</si>
  <si>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</si>
  <si>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</si>
  <si>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</si>
  <si>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</si>
  <si>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</si>
  <si>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</si>
  <si>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</si>
  <si>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</si>
  <si>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</si>
  <si>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</si>
  <si>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</si>
  <si>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</si>
  <si>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</si>
  <si>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</si>
  <si>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</si>
  <si>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</si>
  <si>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</si>
  <si>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</si>
  <si>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</si>
  <si>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</si>
  <si>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</si>
  <si>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</si>
  <si>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</si>
  <si>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</si>
  <si>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</si>
  <si>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</si>
  <si>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</si>
  <si>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</si>
  <si>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</si>
  <si>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</si>
  <si>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</si>
  <si>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</si>
  <si>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</si>
  <si>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</si>
  <si>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</si>
  <si>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</si>
  <si>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</si>
  <si>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</si>
  <si>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</si>
  <si>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</si>
  <si>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</si>
  <si>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</si>
  <si>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</si>
  <si>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</si>
  <si>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</si>
  <si>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</si>
  <si>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</si>
  <si>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</si>
  <si>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</si>
  <si>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</si>
  <si>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</si>
  <si>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</si>
  <si>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</si>
  <si>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</si>
  <si>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</si>
  <si>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</si>
  <si>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</si>
  <si>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</si>
  <si>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</si>
  <si>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</si>
  <si>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</si>
  <si>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</si>
  <si>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</si>
  <si>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</si>
  <si>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</si>
  <si>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</si>
  <si>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</si>
  <si>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</si>
  <si>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</si>
  <si>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</si>
  <si>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</si>
  <si>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</si>
  <si>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</si>
  <si>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</si>
  <si>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</si>
  <si>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</si>
  <si>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</si>
  <si>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</si>
  <si>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</si>
  <si>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</si>
  <si>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</si>
  <si>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</si>
  <si>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</si>
  <si>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</si>
  <si>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</si>
  <si>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</si>
  <si>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</si>
  <si>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</si>
  <si>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</si>
  <si>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</si>
  <si>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</si>
  <si>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</si>
  <si>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</si>
  <si>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</si>
  <si>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</si>
  <si>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</si>
  <si>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</si>
  <si>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</si>
  <si>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</si>
  <si>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</si>
  <si>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</si>
  <si>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</si>
  <si>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其他社会保障和就业支出</t>
  </si>
  <si>
    <t xml:space="preserve">      其他社会保障和就业支出</t>
  </si>
  <si>
    <t>九、医疗卫生与计划生育支出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</si>
  <si>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</si>
  <si>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</si>
  <si>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</si>
  <si>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</si>
  <si>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</si>
  <si>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</si>
  <si>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</si>
  <si>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</si>
  <si>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</si>
  <si>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</si>
  <si>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</si>
  <si>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</si>
  <si>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</si>
  <si>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</si>
  <si>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</si>
  <si>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</si>
  <si>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</si>
  <si>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</si>
  <si>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</si>
  <si>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</si>
  <si>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</si>
  <si>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</si>
  <si>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</si>
  <si>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</si>
  <si>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</si>
  <si>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</si>
  <si>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</si>
  <si>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</si>
  <si>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</si>
  <si>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</si>
  <si>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</si>
  <si>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</si>
  <si>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</si>
  <si>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</si>
  <si>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</si>
  <si>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</si>
  <si>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</si>
  <si>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</si>
  <si>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</si>
  <si>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</si>
  <si>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</si>
  <si>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</si>
  <si>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</si>
  <si>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</si>
  <si>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</si>
  <si>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</si>
  <si>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</si>
  <si>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</si>
  <si>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</si>
  <si>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</si>
  <si>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</si>
  <si>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</si>
  <si>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</si>
  <si>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</si>
  <si>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</si>
  <si>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</si>
  <si>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</si>
  <si>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</si>
  <si>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</si>
  <si>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</si>
  <si>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</si>
  <si>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</si>
  <si>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</si>
  <si>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十、节能环保支出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</si>
  <si>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</si>
  <si>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</si>
  <si>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</si>
  <si>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</si>
  <si>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</si>
  <si>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</si>
  <si>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</si>
  <si>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</si>
  <si>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</si>
  <si>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</si>
  <si>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</si>
  <si>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</si>
  <si>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</si>
  <si>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</si>
  <si>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</si>
  <si>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</si>
  <si>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</si>
  <si>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</si>
  <si>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</si>
  <si>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</si>
  <si>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</si>
  <si>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</si>
  <si>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</si>
  <si>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</si>
  <si>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</si>
  <si>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</si>
  <si>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</si>
  <si>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</si>
  <si>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</si>
  <si>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</si>
  <si>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</si>
  <si>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</si>
  <si>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</si>
  <si>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</si>
  <si>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</si>
  <si>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</si>
  <si>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</si>
  <si>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</si>
  <si>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</si>
  <si>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</si>
  <si>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</si>
  <si>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</si>
  <si>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</si>
  <si>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</si>
  <si>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</si>
  <si>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</si>
  <si>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</si>
  <si>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</si>
  <si>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</si>
  <si>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</si>
  <si>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</si>
  <si>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</si>
  <si>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</si>
  <si>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</si>
  <si>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</si>
  <si>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</si>
  <si>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</si>
  <si>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</si>
  <si>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</si>
  <si>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</si>
  <si>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</si>
  <si>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</si>
  <si>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</si>
  <si>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</si>
  <si>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</si>
  <si>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</si>
  <si>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</si>
  <si>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</si>
  <si>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</si>
  <si>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</si>
  <si>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</si>
  <si>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</si>
  <si>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</si>
  <si>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</si>
  <si>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</si>
  <si>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</si>
  <si>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</si>
  <si>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</si>
  <si>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</si>
  <si>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</si>
  <si>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</si>
  <si>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</si>
  <si>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</si>
  <si>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</si>
  <si>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</si>
  <si>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</si>
  <si>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</si>
  <si>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</si>
  <si>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</si>
  <si>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</si>
  <si>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</si>
  <si>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</si>
  <si>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</si>
  <si>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</si>
  <si>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</si>
  <si>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</si>
  <si>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</si>
  <si>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</si>
  <si>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</si>
  <si>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</si>
  <si>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</si>
  <si>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</si>
  <si>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</si>
  <si>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</si>
  <si>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</si>
  <si>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</si>
  <si>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</si>
  <si>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</si>
  <si>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</si>
  <si>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</si>
  <si>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</si>
  <si>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</si>
  <si>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</si>
  <si>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</si>
  <si>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</si>
  <si>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</si>
  <si>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</si>
  <si>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</si>
  <si>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</si>
  <si>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</si>
  <si>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</si>
  <si>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</si>
  <si>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</si>
  <si>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</si>
  <si>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</si>
  <si>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</si>
  <si>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</si>
  <si>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</si>
  <si>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</si>
  <si>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</si>
  <si>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</si>
  <si>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r>
      <rPr>
        <sz val="11"/>
        <rFont val="宋体"/>
        <charset val="134"/>
      </rPr>
      <t xml:space="preserve"> </t>
    </r>
    <r>
      <rPr>
        <sz val="11"/>
        <rFont val="宋体"/>
        <charset val="134"/>
      </rPr>
      <t xml:space="preserve">       林业防灾减灾</t>
    </r>
  </si>
  <si>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</si>
  <si>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</si>
  <si>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</si>
  <si>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</si>
  <si>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</si>
  <si>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</si>
  <si>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</si>
  <si>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</si>
  <si>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</si>
  <si>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</si>
  <si>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</si>
  <si>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</si>
  <si>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</si>
  <si>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</si>
  <si>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</si>
  <si>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</si>
  <si>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</si>
  <si>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江河湖库水系综合治理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</si>
  <si>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</si>
  <si>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</si>
  <si>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</si>
  <si>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</si>
  <si>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</si>
  <si>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</si>
  <si>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</si>
  <si>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</si>
  <si>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</si>
  <si>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</si>
  <si>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</si>
  <si>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</si>
  <si>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</si>
  <si>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</si>
  <si>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</si>
  <si>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</si>
  <si>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</si>
  <si>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</si>
  <si>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</si>
  <si>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</si>
  <si>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</si>
  <si>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</si>
  <si>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</si>
  <si>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</si>
  <si>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</si>
  <si>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</si>
  <si>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</si>
  <si>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</si>
  <si>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</si>
  <si>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</si>
  <si>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</si>
  <si>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</si>
  <si>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</si>
  <si>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</si>
  <si>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</si>
  <si>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</si>
  <si>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</si>
  <si>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r>
      <rPr>
        <sz val="11"/>
        <rFont val="宋体"/>
        <charset val="134"/>
      </rPr>
      <t xml:space="preserve"> </t>
    </r>
    <r>
      <rPr>
        <sz val="11"/>
        <rFont val="宋体"/>
        <charset val="134"/>
      </rPr>
      <t xml:space="preserve">       支持农村金融机构</t>
    </r>
  </si>
  <si>
    <r>
      <rPr>
        <sz val="11"/>
        <rFont val="宋体"/>
        <charset val="134"/>
      </rPr>
      <t xml:space="preserve"> </t>
    </r>
    <r>
      <rPr>
        <sz val="11"/>
        <rFont val="宋体"/>
        <charset val="134"/>
      </rPr>
      <t xml:space="preserve">       涉农贷款增量奖励</t>
    </r>
  </si>
  <si>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</si>
  <si>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</si>
  <si>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</si>
  <si>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</si>
  <si>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</si>
  <si>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</si>
  <si>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</si>
  <si>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</si>
  <si>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t>
  </si>
  <si>
    <t xml:space="preserve">        化解其他公益性乡村债务支出</t>
  </si>
  <si>
    <t xml:space="preserve">        其他农林水事务支出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</si>
  <si>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</si>
  <si>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</si>
  <si>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</si>
  <si>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</si>
  <si>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</si>
  <si>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</si>
  <si>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</si>
  <si>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</si>
  <si>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</si>
  <si>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</si>
  <si>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</si>
  <si>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</si>
  <si>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</si>
  <si>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</si>
  <si>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</si>
  <si>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</si>
  <si>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</si>
  <si>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</si>
  <si>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</si>
  <si>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</si>
  <si>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</si>
  <si>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</si>
  <si>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</si>
  <si>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</si>
  <si>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</si>
  <si>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</si>
  <si>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</si>
  <si>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</si>
  <si>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</si>
  <si>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</si>
  <si>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</si>
  <si>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</si>
  <si>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</si>
  <si>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</si>
  <si>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</si>
  <si>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</si>
  <si>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</si>
  <si>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</si>
  <si>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</si>
  <si>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</si>
  <si>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</si>
  <si>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</si>
  <si>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</si>
  <si>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</si>
  <si>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</si>
  <si>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</si>
  <si>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</si>
  <si>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</si>
  <si>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</si>
  <si>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</si>
  <si>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</si>
  <si>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</si>
  <si>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</si>
  <si>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</si>
  <si>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</si>
  <si>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</si>
  <si>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</si>
  <si>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</si>
  <si>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</si>
  <si>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</si>
  <si>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</si>
  <si>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</si>
  <si>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</si>
  <si>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</si>
  <si>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</si>
  <si>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</si>
  <si>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</si>
  <si>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</si>
  <si>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</si>
  <si>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</si>
  <si>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</si>
  <si>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</si>
  <si>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</si>
  <si>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</si>
  <si>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</si>
  <si>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</si>
  <si>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</si>
  <si>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</si>
  <si>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</si>
  <si>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</si>
  <si>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</si>
  <si>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</si>
  <si>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</si>
  <si>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</si>
  <si>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</si>
  <si>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</si>
  <si>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</si>
  <si>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</si>
  <si>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</si>
  <si>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</si>
  <si>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</si>
  <si>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</si>
  <si>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</si>
  <si>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</si>
  <si>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</si>
  <si>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</si>
  <si>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</si>
  <si>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</si>
  <si>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</si>
  <si>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</si>
  <si>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</si>
  <si>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</si>
  <si>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</si>
  <si>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</si>
  <si>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</si>
  <si>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</si>
  <si>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</si>
  <si>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</si>
  <si>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</si>
  <si>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</si>
  <si>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</si>
  <si>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</si>
  <si>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</si>
  <si>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</si>
  <si>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</si>
  <si>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</si>
  <si>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</si>
  <si>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</si>
  <si>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</si>
  <si>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</si>
  <si>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</si>
  <si>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</si>
  <si>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</si>
  <si>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</si>
  <si>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</si>
  <si>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r>
      <rPr>
        <sz val="11"/>
        <rFont val="宋体"/>
        <charset val="134"/>
      </rPr>
      <t xml:space="preserve">        政策性银行亏损补贴</t>
    </r>
    <r>
      <rPr>
        <sz val="11"/>
        <rFont val="宋体"/>
        <charset val="134"/>
      </rPr>
      <t>1</t>
    </r>
  </si>
  <si>
    <t xml:space="preserve">        商业银行贷款贴息</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</si>
  <si>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</si>
  <si>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</si>
  <si>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</si>
  <si>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</si>
  <si>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</si>
  <si>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</si>
  <si>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</si>
  <si>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</si>
  <si>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</si>
  <si>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</si>
  <si>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</si>
  <si>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</si>
  <si>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</si>
  <si>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</si>
  <si>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</si>
  <si>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</si>
  <si>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</si>
  <si>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</si>
  <si>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</si>
  <si>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</si>
  <si>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</si>
  <si>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</si>
  <si>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</si>
  <si>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</si>
  <si>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</si>
  <si>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</si>
  <si>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</si>
  <si>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</si>
  <si>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</si>
  <si>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</si>
  <si>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</si>
  <si>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</si>
  <si>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</si>
  <si>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</si>
  <si>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</si>
  <si>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</si>
  <si>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</si>
  <si>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</si>
  <si>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</si>
  <si>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</si>
  <si>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</si>
  <si>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</si>
  <si>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</si>
  <si>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</si>
  <si>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</si>
  <si>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</si>
  <si>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</si>
  <si>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</si>
  <si>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</si>
  <si>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</si>
  <si>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</si>
  <si>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</si>
  <si>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</si>
  <si>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</si>
  <si>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</si>
  <si>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</si>
  <si>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</si>
  <si>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</si>
  <si>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r>
      <rPr>
        <sz val="11"/>
        <rFont val="宋体"/>
        <charset val="134"/>
      </rPr>
      <t xml:space="preserve"> </t>
    </r>
    <r>
      <rPr>
        <sz val="11"/>
        <rFont val="宋体"/>
        <charset val="134"/>
      </rPr>
      <t xml:space="preserve">       地震环境探察</t>
    </r>
  </si>
  <si>
    <r>
      <rPr>
        <sz val="11"/>
        <rFont val="宋体"/>
        <charset val="134"/>
      </rPr>
      <t xml:space="preserve"> </t>
    </r>
    <r>
      <rPr>
        <sz val="11"/>
        <rFont val="宋体"/>
        <charset val="134"/>
      </rPr>
      <t xml:space="preserve">       防震减灾信息管理</t>
    </r>
  </si>
  <si>
    <r>
      <rPr>
        <sz val="11"/>
        <rFont val="宋体"/>
        <charset val="134"/>
      </rPr>
      <t xml:space="preserve"> </t>
    </r>
    <r>
      <rPr>
        <sz val="11"/>
        <rFont val="宋体"/>
        <charset val="134"/>
      </rPr>
      <t xml:space="preserve">       防震减灾基础管理</t>
    </r>
  </si>
  <si>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</si>
  <si>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</si>
  <si>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</si>
  <si>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</si>
  <si>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</si>
  <si>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</si>
  <si>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</si>
  <si>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</si>
  <si>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</si>
  <si>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</si>
  <si>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</si>
  <si>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</si>
  <si>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</si>
  <si>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</si>
  <si>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</si>
  <si>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</si>
  <si>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</si>
  <si>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</si>
  <si>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</si>
  <si>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</si>
  <si>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</si>
  <si>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</si>
  <si>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</si>
  <si>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</si>
  <si>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</si>
  <si>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</si>
  <si>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</si>
  <si>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</si>
  <si>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</si>
  <si>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</si>
  <si>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</si>
  <si>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</si>
  <si>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</si>
  <si>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</si>
  <si>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</si>
  <si>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</si>
  <si>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</si>
  <si>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</si>
  <si>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</si>
  <si>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</si>
  <si>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</si>
  <si>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</si>
  <si>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</si>
  <si>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</si>
  <si>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</si>
  <si>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</si>
  <si>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</si>
  <si>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</si>
  <si>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</si>
  <si>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</si>
  <si>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</si>
  <si>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</si>
  <si>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</si>
  <si>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</si>
  <si>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</si>
  <si>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</si>
  <si>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</si>
  <si>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</si>
  <si>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</si>
  <si>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</si>
  <si>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</si>
  <si>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</si>
  <si>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储备粮油补贴支出</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</si>
  <si>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</si>
  <si>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</si>
  <si>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</si>
  <si>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</si>
  <si>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</si>
  <si>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</si>
  <si>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</si>
  <si>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</si>
  <si>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</si>
  <si>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</si>
  <si>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</si>
  <si>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</si>
  <si>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</si>
  <si>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</si>
  <si>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</si>
  <si>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</si>
  <si>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</si>
  <si>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</si>
  <si>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</si>
  <si>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</si>
  <si>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</si>
  <si>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</si>
  <si>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</si>
  <si>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二十三、其他支出</t>
  </si>
  <si>
    <t xml:space="preserve">        年初预留</t>
  </si>
  <si>
    <t xml:space="preserve">        其他支出</t>
  </si>
  <si>
    <t>一般公共预算支出合计</t>
  </si>
  <si>
    <t>2018年青山湖区本级一般公共预算支出安排情况表</t>
  </si>
  <si>
    <r>
      <rPr>
        <b/>
        <sz val="12"/>
        <rFont val="宋体"/>
        <charset val="134"/>
      </rPr>
      <t>2018年预算数</t>
    </r>
  </si>
  <si>
    <t xml:space="preserve">        公路新建</t>
  </si>
  <si>
    <t xml:space="preserve">        公路改建</t>
  </si>
  <si>
    <t xml:space="preserve">        特大型桥梁建设</t>
  </si>
  <si>
    <t xml:space="preserve">        公路路政管理</t>
  </si>
  <si>
    <t xml:space="preserve">        公路和运输信息化建设</t>
  </si>
  <si>
    <t xml:space="preserve">        公路客货运站（场）建设</t>
  </si>
  <si>
    <t xml:space="preserve">        安全通信</t>
  </si>
  <si>
    <t xml:space="preserve">        三峡库区通航管理</t>
  </si>
  <si>
    <t xml:space="preserve">        航务管理</t>
  </si>
  <si>
    <t xml:space="preserve">2018年青山湖区本级一般公共预算政府支出经济分类安排情况表 </t>
  </si>
  <si>
    <t>支出经济分类科目</t>
  </si>
  <si>
    <t>合计</t>
  </si>
  <si>
    <t>机关工资福利支出</t>
  </si>
  <si>
    <t>工资津补贴</t>
  </si>
  <si>
    <t>社会保障缴费</t>
  </si>
  <si>
    <t>住房公积金</t>
  </si>
  <si>
    <t>其他工资福利支出</t>
  </si>
  <si>
    <t>机关商品和服务支出</t>
  </si>
  <si>
    <t>日常办公费</t>
  </si>
  <si>
    <t>会议费</t>
  </si>
  <si>
    <t>培训费</t>
  </si>
  <si>
    <t>专用材料购置费</t>
  </si>
  <si>
    <t>委托业务费</t>
  </si>
  <si>
    <t>公务接待费</t>
  </si>
  <si>
    <t>因公出国（境）费用</t>
  </si>
  <si>
    <t>公务用车运行维护费</t>
  </si>
  <si>
    <t>维修（护）费</t>
  </si>
  <si>
    <t>其他商品和服务支出</t>
  </si>
  <si>
    <t>机关资本性支出（一）</t>
  </si>
  <si>
    <t>房屋建筑物购建</t>
  </si>
  <si>
    <t>基础设施建设</t>
  </si>
  <si>
    <t>公务用车购置</t>
  </si>
  <si>
    <t>设备购置</t>
  </si>
  <si>
    <t>土地征迁补偿和安置支出</t>
  </si>
  <si>
    <t>大型修缮</t>
  </si>
  <si>
    <t>其他资本性支出</t>
  </si>
  <si>
    <t>机关资本性支出（二）</t>
  </si>
  <si>
    <t>其他基本建设支出</t>
  </si>
  <si>
    <t>对事业单位经常性补助</t>
  </si>
  <si>
    <t>工资福利支出</t>
  </si>
  <si>
    <t>商品和服务支出</t>
  </si>
  <si>
    <t>其他对事业单位补助</t>
  </si>
  <si>
    <t>0.00</t>
  </si>
  <si>
    <t>对事业单位资本性补助</t>
  </si>
  <si>
    <t>资本性支出（一）</t>
  </si>
  <si>
    <t>资本性支出（二）</t>
  </si>
  <si>
    <t>对个人和家庭的补助</t>
  </si>
  <si>
    <t>社会福利和救助</t>
  </si>
  <si>
    <t>助学金</t>
  </si>
  <si>
    <t>生产补贴</t>
  </si>
  <si>
    <t>离退休费</t>
  </si>
  <si>
    <t>其他对个人和家庭的补助</t>
  </si>
  <si>
    <t>对社会保障基金补助</t>
  </si>
  <si>
    <t>补充全国社会保障基金</t>
  </si>
  <si>
    <t>对社会保险基金补助</t>
  </si>
  <si>
    <t>其他支出</t>
  </si>
  <si>
    <t>预备费</t>
  </si>
  <si>
    <t>预留</t>
  </si>
  <si>
    <t>赠与</t>
  </si>
  <si>
    <t>国家赔偿费用支出</t>
  </si>
  <si>
    <t>青山湖区本级一般公共预算基本支出表</t>
  </si>
  <si>
    <t>2019年基本支出</t>
  </si>
  <si>
    <t>科目编码</t>
  </si>
  <si>
    <t>科目名称</t>
  </si>
  <si>
    <t>人员经费</t>
  </si>
  <si>
    <t>公用经费</t>
  </si>
  <si>
    <t>**</t>
  </si>
  <si>
    <t>30101</t>
  </si>
  <si>
    <t>基本工资</t>
  </si>
  <si>
    <t>30102</t>
  </si>
  <si>
    <t>津贴补贴</t>
  </si>
  <si>
    <t>30103</t>
  </si>
  <si>
    <t>奖金</t>
  </si>
  <si>
    <t>30107</t>
  </si>
  <si>
    <t>绩效工资</t>
  </si>
  <si>
    <t>30108</t>
  </si>
  <si>
    <t>机关事业单位基本养老保险缴费</t>
  </si>
  <si>
    <t>30109</t>
  </si>
  <si>
    <t>职业年金缴费</t>
  </si>
  <si>
    <t>职工基本医疗保险缴费</t>
  </si>
  <si>
    <t>其他社会保障缴费</t>
  </si>
  <si>
    <t>办公费</t>
  </si>
  <si>
    <t>印刷费</t>
  </si>
  <si>
    <t>咨询费</t>
  </si>
  <si>
    <t>手续费</t>
  </si>
  <si>
    <t>水费</t>
  </si>
  <si>
    <t>电费</t>
  </si>
  <si>
    <t>邮电费</t>
  </si>
  <si>
    <t>取暖费</t>
  </si>
  <si>
    <t>物业管理费</t>
  </si>
  <si>
    <t>差旅费</t>
  </si>
  <si>
    <t>维修(护)费</t>
  </si>
  <si>
    <t>租赁费</t>
  </si>
  <si>
    <t>专用材料费</t>
  </si>
  <si>
    <t>被装购置费</t>
  </si>
  <si>
    <t>专用燃料费</t>
  </si>
  <si>
    <t>劳务费</t>
  </si>
  <si>
    <t>工会经费</t>
  </si>
  <si>
    <t>福利费</t>
  </si>
  <si>
    <t>其他交通费用</t>
  </si>
  <si>
    <t>税金及附加费用</t>
  </si>
  <si>
    <t>离休费</t>
  </si>
  <si>
    <t>退休费</t>
  </si>
  <si>
    <t>生活补助</t>
  </si>
  <si>
    <t>奖励金</t>
  </si>
  <si>
    <t>其他对个人和家庭的补助支出</t>
  </si>
  <si>
    <t>专用设备购置</t>
  </si>
  <si>
    <t>南昌市青山湖区2019年“三公经费”支出预算表</t>
  </si>
  <si>
    <t>项   目</t>
  </si>
  <si>
    <t>1、因公出国（境）费用</t>
  </si>
  <si>
    <t>2、公务接待费</t>
  </si>
  <si>
    <t>3、公务用车费</t>
  </si>
  <si>
    <t>其中：（1）公务用车运行维护费</t>
  </si>
  <si>
    <t xml:space="preserve">      （2）公务用车购置费</t>
  </si>
  <si>
    <t>注：按照党中央、国务院有关文件及部门预算管理有关规定，“三公”经费包括因公出国（境）费用、公务用车购置费及运行费和公务接待费。（1）公务出国（境）费用，指单位工作人员公务出国（境）的住宿费、旅费、伙食补助费、杂费、培训费等支出；（2）公务用车购置费及运行费，指单位公务用车购置费及租用费、燃料费、维修费、过桥过路费、保险费、安全奖励费用等支出，公务用车指用于履行公务的机动车辆，包括领导干部专车、一般公务用车和执法执勤用车。（3）公务接待费，指单位按规定开支的各类公务接待（含外宾接待）支出。</t>
  </si>
  <si>
    <r>
      <rPr>
        <b/>
        <sz val="16"/>
        <rFont val="宋体"/>
        <charset val="134"/>
      </rPr>
      <t>2019</t>
    </r>
    <r>
      <rPr>
        <sz val="16"/>
        <rFont val="宋体"/>
        <charset val="134"/>
      </rPr>
      <t>年提前下达转移支付资金及税收返还情况表</t>
    </r>
  </si>
  <si>
    <t>文件名称</t>
  </si>
  <si>
    <t>金额</t>
  </si>
  <si>
    <t>关于提前下达2019年成品油家和和税费改革转移支付增量资金的通知</t>
  </si>
  <si>
    <t>关于提前下达2019年高校毕业生“三支一扶”中央和省级补助资金的通知</t>
  </si>
  <si>
    <t>关于提前下达2019年城乡居民养老保险中央和省级补助资金的通知</t>
  </si>
  <si>
    <t>关于提前下达2019年均衡性转移支付资金的通知</t>
  </si>
  <si>
    <t>关于提前下达2019年度村（社区）党员活动省财政补助资金预算指标的通知</t>
  </si>
  <si>
    <t>关于清算2018年省级下达抚恤救济等补助资金及提前下达2019年预算资金的通知</t>
  </si>
  <si>
    <t>关于提前下达2019年省级教育转移支付资金的通知</t>
  </si>
  <si>
    <t>关于提前下达2019年省级基础教育专项资金预算的通知</t>
  </si>
  <si>
    <t>关于提前下达2019年医疗服务能力提升中央财政补助资金的通知</t>
  </si>
  <si>
    <t>关于提前下达2019基本药物制度中央财政补助资金的通知</t>
  </si>
  <si>
    <t>关于提前下达2019年计划生育转移支付中央财政补助资金的通知</t>
  </si>
  <si>
    <t>关于提前2019年卫生健康省级财政补助资金的通知</t>
  </si>
  <si>
    <t>关于提前下达2019年公共卫生服务中央财政补助资金的通知-基本公共卫生服务补助</t>
  </si>
  <si>
    <t>关于提前下达2019年学生资助补助经费（普通高中部分）预算的通知</t>
  </si>
  <si>
    <t>关于下达关破改企业老工伤人员补助、返城未安置就业知青、手联社和城镇大集体企业退休人员养老保险补助等省级补助资金的通知（固）-关破改企业老工伤人员补助</t>
  </si>
  <si>
    <t>关于下达关破改企业老工伤人员补助、返城未安置就业知青、手联社和城镇大集体企业退休人员养老保险补助等省级补助资金的通知（固）-返城未安置就业知青、手联社和城镇大集体企业退休人员养老保障补助养老保险基金省级补助</t>
  </si>
  <si>
    <t>关于下达关破改企业老工伤人员补助、返城未安置就业知青、手联社和城镇大集体企业退休人员养老保险补助等省级补助资金的通知（固）-返城未安置就业知青、手联社和城镇大集体企业退休人员养老保障补助养老生活资金省级补助</t>
  </si>
  <si>
    <t>关于下达国有关破改及困难企业职工医疗补助资金的通知（固）</t>
  </si>
  <si>
    <t>关于提前下达2019年城乡居民基本医疗保险财政补助资金的通知</t>
  </si>
  <si>
    <t>关于提前下达2019年美术馆公共图书馆 文化馆（站）免费开放专项资金的通知-中央财政</t>
  </si>
  <si>
    <t>关于提前下达2019年美术馆公共图书馆 文化馆（站）免费开放专项资金的通知-省级财政</t>
  </si>
  <si>
    <t>关于提前下达2019年城乡义务教育补助经费预算的通知-中央财政</t>
  </si>
  <si>
    <t>关于提前下达2019年残疾人事业发展省级财政补助资金的通知</t>
  </si>
  <si>
    <t>关于提前下达2019年政法转移支付资金的通知</t>
  </si>
  <si>
    <t>关于提前下达2019年度村（社区）党员活动省财政补助资金预算指标的通知-市级补助</t>
  </si>
  <si>
    <t xml:space="preserve">   关于提前下达2019年结算补助事项—— 城建税补助(固)</t>
  </si>
  <si>
    <t xml:space="preserve">   关于提前下达2019年结算补助事项—— 建安营业税基数划转</t>
  </si>
  <si>
    <t xml:space="preserve">  关于提前下达2019年结算补助事项—— 原市属企业办中小学校在职教师套改工资经费</t>
  </si>
  <si>
    <t xml:space="preserve">    关于提前下达2019年结算补助事项——原市属国有企业办中小学校移交地方管理的退休教师待遇补助</t>
  </si>
  <si>
    <t xml:space="preserve">    关于提前下达2019年结算补助事项——城市行政执法队伍下移新增支出基数（第四次）</t>
  </si>
  <si>
    <t>关于提前下达2019年结算补助事项——下达道路清扫保洁等市容环卫设施管护资金</t>
  </si>
  <si>
    <t>关于提前下达2019年结算补助事项——新增城市维护管护经费支出基数</t>
  </si>
  <si>
    <t>关于提前下达2019年结算补助事项——区级公安分局、城市管理执法分局退休人员医疗保险经费补助</t>
  </si>
  <si>
    <t>关于提前下达2019年结算补助事项——城市行政执法队伍下移新增支出基数</t>
  </si>
  <si>
    <t>关于提前下达2019年结算补助事项——区级公安分局医疗保险经费补助</t>
  </si>
  <si>
    <t>关于提前下达2019年结算补助事项——玉泉岛派出所工作经费</t>
  </si>
  <si>
    <t>关于提前下达2019年结算补助事项——增加基层村干部补贴经费（固）</t>
  </si>
  <si>
    <t>关于提前下达2019年城区基本公共卫生服务市级补助资金的通知</t>
  </si>
  <si>
    <t>关于下达2018年南昌市纯居民社区居委会工作经费（第二批）及提前下达2019年南昌市纯居民社区居委会工作经费的通知——2019年市财政下达经费</t>
  </si>
  <si>
    <t>提前下达2019年度保障基层团组织工作转移支付资金</t>
  </si>
  <si>
    <t>提前下达2019年省级科技专项资金（科普专项）</t>
  </si>
  <si>
    <t>提前下达2018年度全市创业担保贷款回收奖补资金</t>
  </si>
  <si>
    <t>提前下达2019年农业保险保费补贴资金</t>
  </si>
  <si>
    <t>提前下达2019年村级组织建设省、市财政补助资金</t>
  </si>
  <si>
    <t>提前下达2019年非政府办社区卫生服务中心实施国家基本药物制度补助资金</t>
  </si>
  <si>
    <t>提前下达2019年乡村以为实施国家基本药物制度市本级补助资金</t>
  </si>
  <si>
    <t>提前下达2019年公共卫生服务中央财政补助资金</t>
  </si>
  <si>
    <t>提前下达2019年政法转移支付资金</t>
  </si>
  <si>
    <t>提前下达2019年退役安置中央补助资金</t>
  </si>
  <si>
    <t>提前下达2019年优抚对象中央补助资金</t>
  </si>
  <si>
    <t>提前下达2019年中央财政支持学前教育发展资金</t>
  </si>
  <si>
    <t>转移支付小计</t>
  </si>
  <si>
    <t>增值税和消费税税收返还收入</t>
  </si>
  <si>
    <t>所得税基数返还收入</t>
  </si>
  <si>
    <t>成品油价格和税费改革税收返还收入</t>
  </si>
  <si>
    <t>增值税“五五分享”税收返还收入</t>
  </si>
  <si>
    <t>核定省与市县税收收入划分税收返还(上解）基数</t>
  </si>
  <si>
    <t>“营改增”市级以下调整财政体制分享增值税基数返还</t>
  </si>
  <si>
    <t>税收返还小计</t>
  </si>
  <si>
    <t>2019年政府性基金预算收支表</t>
  </si>
  <si>
    <r>
      <rPr>
        <b/>
        <sz val="14"/>
        <rFont val="宋体"/>
        <charset val="134"/>
      </rPr>
      <t>收</t>
    </r>
    <r>
      <rPr>
        <b/>
        <sz val="14"/>
        <rFont val="宋体"/>
        <charset val="134"/>
      </rPr>
      <t>入</t>
    </r>
  </si>
  <si>
    <r>
      <rPr>
        <b/>
        <sz val="14"/>
        <rFont val="宋体"/>
        <charset val="134"/>
      </rPr>
      <t>支</t>
    </r>
    <r>
      <rPr>
        <b/>
        <sz val="14"/>
        <rFont val="宋体"/>
        <charset val="134"/>
      </rPr>
      <t>出</t>
    </r>
  </si>
  <si>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</si>
  <si>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</si>
  <si>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</si>
  <si>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</si>
  <si>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</si>
  <si>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</si>
  <si>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</si>
  <si>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</si>
  <si>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</si>
  <si>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</si>
  <si>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</si>
  <si>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</si>
  <si>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</si>
  <si>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地方政府专项债务还本支出</t>
  </si>
  <si>
    <t xml:space="preserve">  地方政府专项债务收入</t>
  </si>
  <si>
    <r>
      <rPr>
        <sz val="11"/>
        <rFont val="宋体"/>
        <charset val="134"/>
      </rPr>
      <t xml:space="preserve"> </t>
    </r>
    <r>
      <rPr>
        <sz val="11"/>
        <rFont val="宋体"/>
        <charset val="134"/>
      </rPr>
      <t xml:space="preserve"> </t>
    </r>
    <r>
      <rPr>
        <sz val="11"/>
        <rFont val="宋体"/>
        <charset val="134"/>
      </rPr>
      <t>地方政府专项债券转贷收入</t>
    </r>
  </si>
  <si>
    <t>收入总计</t>
  </si>
  <si>
    <t>支出总计</t>
  </si>
  <si>
    <t>2019年青山湖区政府性基金转移支付预算表</t>
  </si>
  <si>
    <t>项目</t>
  </si>
  <si>
    <t>政府性基金支出</t>
  </si>
  <si>
    <t>科学技术支出</t>
  </si>
  <si>
    <t xml:space="preserve">  核电站乏燃料处理处置基金支出</t>
  </si>
  <si>
    <t>文化体育与传媒支出</t>
  </si>
  <si>
    <t xml:space="preserve">  国家电影事业发展专项资金及对应专项债务收入安排的支出</t>
  </si>
  <si>
    <t>社会保障和就业支出</t>
  </si>
  <si>
    <t xml:space="preserve">  大中型水库移民后期扶持基金支出</t>
  </si>
  <si>
    <t xml:space="preserve">  小型水库移民扶助基金及对应专项债务收入安排的支出</t>
  </si>
  <si>
    <t>节能环保支出</t>
  </si>
  <si>
    <t xml:space="preserve">  可再生能源电价附加收入安排的支出</t>
  </si>
  <si>
    <t xml:space="preserve">  废弃电器电子产品处理基金支出</t>
  </si>
  <si>
    <t>城乡社区支出</t>
  </si>
  <si>
    <t xml:space="preserve">  政府住房基金及对应专项债务收入安排的支出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</si>
  <si>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</si>
  <si>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</si>
  <si>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</si>
  <si>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</si>
  <si>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</si>
  <si>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</si>
  <si>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</si>
  <si>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农林水支出</t>
  </si>
  <si>
    <t xml:space="preserve">  新菜地开发建设基金及对应专项债务收入安排的支出</t>
  </si>
  <si>
    <t xml:space="preserve">  大中型水库库区基金及对应专项债务收入安排的支出</t>
  </si>
  <si>
    <t xml:space="preserve">  三峡水库库区基金支出</t>
  </si>
  <si>
    <t xml:space="preserve">  南水北调工程基金及对应专项债务收入安排的支出</t>
  </si>
  <si>
    <t xml:space="preserve">  国家重大水利工程建设基金及对应专项债务收入安排的支出</t>
  </si>
  <si>
    <t xml:space="preserve">  水土保持补偿费安排的支出</t>
  </si>
  <si>
    <t>交通运输支出</t>
  </si>
  <si>
    <t xml:space="preserve">  铁路运输</t>
  </si>
  <si>
    <t xml:space="preserve">    铁路资产变现收入安排的支出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</si>
  <si>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</si>
  <si>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</si>
  <si>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</si>
  <si>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铁路建设基金支出</t>
  </si>
  <si>
    <t xml:space="preserve">  船舶油污损害赔偿基金支出</t>
  </si>
  <si>
    <t xml:space="preserve">  民航发展基金支出</t>
  </si>
  <si>
    <t>资源勘探信息等支出</t>
  </si>
  <si>
    <t xml:space="preserve">  工业和信息产业监管</t>
  </si>
  <si>
    <t xml:space="preserve">    无线电频率占用费安排的支出</t>
  </si>
  <si>
    <t xml:space="preserve">  散装水泥专项资金及对应专项债务收入安排的支出</t>
  </si>
  <si>
    <t xml:space="preserve">  新型墙体材料专项基金及对应专项债务收入安排的支出</t>
  </si>
  <si>
    <t xml:space="preserve">  农网还贷资金支出</t>
  </si>
  <si>
    <t xml:space="preserve">  电力改革预留资产变现收入安排的支出</t>
  </si>
  <si>
    <t>商业服务业等支出</t>
  </si>
  <si>
    <t xml:space="preserve">  旅游发展基金支出</t>
  </si>
  <si>
    <t>金融支出</t>
  </si>
  <si>
    <t xml:space="preserve">  金融调控支出</t>
  </si>
  <si>
    <t xml:space="preserve">    中央特别国债经营基金支出</t>
  </si>
  <si>
    <t xml:space="preserve">    中央特别国债经营基金财务支出</t>
  </si>
  <si>
    <t xml:space="preserve">  彩票发行销售机构业务费安排的支出</t>
  </si>
  <si>
    <t xml:space="preserve">  彩票公益金及对应专项债务收入安排的支出</t>
  </si>
  <si>
    <t xml:space="preserve">  烟草企业上缴专项收入安排的支出</t>
  </si>
  <si>
    <t xml:space="preserve">  其他政府性基金及对应专项债务收入安排的支出</t>
  </si>
  <si>
    <t>债务付息支出</t>
  </si>
  <si>
    <t>债务发行费用支出</t>
  </si>
  <si>
    <t>2019年南昌市青山湖区国有资本经营预算收支表</t>
  </si>
  <si>
    <t>收          入</t>
  </si>
  <si>
    <t>支          出</t>
  </si>
  <si>
    <t>2018年
预算数</t>
  </si>
  <si>
    <t>2019年
预算数</t>
  </si>
  <si>
    <t>一、国有资本经营预算支出</t>
  </si>
  <si>
    <t>机械企业利润收入</t>
  </si>
  <si>
    <t>解决历史遗留问题及改革成本支出</t>
  </si>
  <si>
    <t>投资服务企业利润收入</t>
  </si>
  <si>
    <t xml:space="preserve">  国有企业办公共服务机构移交补助支出</t>
  </si>
  <si>
    <t>建筑施工企业利润收入</t>
  </si>
  <si>
    <t xml:space="preserve">  国有企业退休人员社会化管理补助支出</t>
  </si>
  <si>
    <t>运输企业利润收入</t>
  </si>
  <si>
    <t xml:space="preserve">  国有企业改革成本支出</t>
  </si>
  <si>
    <t>纺织轻工企业利润收入</t>
  </si>
  <si>
    <t xml:space="preserve">  离休干部医药费补助支出</t>
  </si>
  <si>
    <t>其他国有资本经营预算企业利润收入</t>
  </si>
  <si>
    <t xml:space="preserve">  其他解决历史遗留问题及改革成本支出</t>
  </si>
  <si>
    <t>国有企业资本金注入</t>
  </si>
  <si>
    <t>国有控股公司股利、股息收入</t>
  </si>
  <si>
    <t xml:space="preserve">  国有经济结构调整支出</t>
  </si>
  <si>
    <t>国有参股公司股利、股息收入</t>
  </si>
  <si>
    <t xml:space="preserve">  公益性设施投资支出</t>
  </si>
  <si>
    <t xml:space="preserve">  前瞻性战略性产业发展支出</t>
  </si>
  <si>
    <t>国有股权、股份转让收入</t>
  </si>
  <si>
    <t xml:space="preserve">  生态环境保护支出</t>
  </si>
  <si>
    <t xml:space="preserve">  支持科技进步支出</t>
  </si>
  <si>
    <t>国有股权、股份清算收入</t>
  </si>
  <si>
    <t xml:space="preserve">  保障国家经济安全支出</t>
  </si>
  <si>
    <t xml:space="preserve">  对外投资合作支出</t>
  </si>
  <si>
    <t xml:space="preserve">  其他国有企业资本金注入</t>
  </si>
  <si>
    <t>其他国有资本经营预算支出</t>
  </si>
  <si>
    <t xml:space="preserve">  其他国有资本经营预算支出</t>
  </si>
  <si>
    <t>二、转移性支出</t>
  </si>
  <si>
    <t>国有资本经营预算转移支付支出</t>
  </si>
  <si>
    <t>国有资本经营预算调出资金</t>
  </si>
  <si>
    <t>合     计</t>
  </si>
  <si>
    <t>上年结转收入</t>
  </si>
  <si>
    <t>结转下年支出</t>
  </si>
  <si>
    <t>总计</t>
  </si>
  <si>
    <t>2019年青山湖区社会保险基金预算收支安排情况表</t>
  </si>
  <si>
    <t>2019年青山湖区社会保险基金预算结余表</t>
  </si>
</sst>
</file>

<file path=xl/styles.xml><?xml version="1.0" encoding="utf-8"?>
<styleSheet xmlns="http://schemas.openxmlformats.org/spreadsheetml/2006/main">
  <numFmts count="44">
    <numFmt numFmtId="176" formatCode="#,##0.00_ ;\-#,##0.00;;"/>
    <numFmt numFmtId="177" formatCode="_-* #,##0&quot;$&quot;_-;\-* #,##0&quot;$&quot;_-;_-* &quot;-&quot;&quot;$&quot;_-;_-@_-"/>
    <numFmt numFmtId="178" formatCode="_-* #,##0_-;\-* #,##0_-;_-* &quot;-&quot;_-;_-@_-"/>
    <numFmt numFmtId="179" formatCode="&quot;$&quot;#,##0_);\(&quot;$&quot;#,##0\)"/>
    <numFmt numFmtId="180" formatCode="_-* #,##0.00&quot;$&quot;_-;\-* #,##0.00&quot;$&quot;_-;_-* &quot;-&quot;??&quot;$&quot;_-;_-@_-"/>
    <numFmt numFmtId="181" formatCode="_-* #,##0.00\ _k_r_-;\-* #,##0.00\ _k_r_-;_-* &quot;-&quot;??\ _k_r_-;_-@_-"/>
    <numFmt numFmtId="182" formatCode="_-&quot;$&quot;* #,##0_-;\-&quot;$&quot;* #,##0_-;_-&quot;$&quot;* &quot;-&quot;_-;_-@_-"/>
    <numFmt numFmtId="183" formatCode="0_);[Red]\(0\)"/>
    <numFmt numFmtId="184" formatCode="&quot;$&quot;#,##0.00_);[Red]\(&quot;$&quot;#,##0.00\)"/>
    <numFmt numFmtId="185" formatCode="_-&quot;$&quot;\ * #,##0_-;_-&quot;$&quot;\ * #,##0\-;_-&quot;$&quot;\ * &quot;-&quot;_-;_-@_-"/>
    <numFmt numFmtId="186" formatCode="\$#,##0;\(\$#,##0\)"/>
    <numFmt numFmtId="187" formatCode="_-&quot;$&quot;\ * #,##0.00_-;_-&quot;$&quot;\ * #,##0.00\-;_-&quot;$&quot;\ * &quot;-&quot;??_-;_-@_-"/>
    <numFmt numFmtId="42" formatCode="_ &quot;￥&quot;* #,##0_ ;_ &quot;￥&quot;* \-#,##0_ ;_ &quot;￥&quot;* &quot;-&quot;_ ;_ @_ "/>
    <numFmt numFmtId="188" formatCode="#,##0.0_);\(#,##0.0\)"/>
    <numFmt numFmtId="189" formatCode="_-&quot;$&quot;* #,##0.00_-;\-&quot;$&quot;* #,##0.00_-;_-&quot;$&quot;* &quot;-&quot;??_-;_-@_-"/>
    <numFmt numFmtId="190" formatCode="&quot;$&quot;#,##0_);[Red]\(&quot;$&quot;#,##0\)"/>
    <numFmt numFmtId="191" formatCode="&quot;?\t#,##0_);[Red]\(&quot;&quot;?&quot;\t#,##0\)"/>
    <numFmt numFmtId="192" formatCode="_-* #,##0\ _k_r_-;\-* #,##0\ _k_r_-;_-* &quot;-&quot;\ _k_r_-;_-@_-"/>
    <numFmt numFmtId="193" formatCode="&quot;$&quot;\ #,##0.00_-;[Red]&quot;$&quot;\ #,##0.00\-"/>
    <numFmt numFmtId="43" formatCode="_ * #,##0.00_ ;_ * \-#,##0.00_ ;_ * &quot;-&quot;??_ ;_ @_ "/>
    <numFmt numFmtId="194" formatCode="0.00_);[Red]\(0.00\)"/>
    <numFmt numFmtId="195" formatCode="yy\.mm\.dd"/>
    <numFmt numFmtId="196" formatCode="_(&quot;$&quot;* #,##0_);_(&quot;$&quot;* \(#,##0\);_(&quot;$&quot;* &quot;-&quot;_);_(@_)"/>
    <numFmt numFmtId="197" formatCode="_-* #,##0.00_-;\-* #,##0.00_-;_-* &quot;-&quot;??_-;_-@_-"/>
    <numFmt numFmtId="44" formatCode="_ &quot;￥&quot;* #,##0.00_ ;_ &quot;￥&quot;* \-#,##0.00_ ;_ &quot;￥&quot;* &quot;-&quot;??_ ;_ @_ "/>
    <numFmt numFmtId="198" formatCode="_-* #,##0.00_$_-;\-* #,##0.00_$_-;_-* &quot;-&quot;??_$_-;_-@_-"/>
    <numFmt numFmtId="199" formatCode="_-* #,##0_$_-;\-* #,##0_$_-;_-* &quot;-&quot;_$_-;_-@_-"/>
    <numFmt numFmtId="200" formatCode="#,##0;\-#,##0;&quot;-&quot;"/>
    <numFmt numFmtId="201" formatCode="0.00_)"/>
    <numFmt numFmtId="202" formatCode="&quot;$&quot;\ #,##0_-;[Red]&quot;$&quot;\ #,##0\-"/>
    <numFmt numFmtId="203" formatCode="0_ "/>
    <numFmt numFmtId="204" formatCode="0.0%"/>
    <numFmt numFmtId="205" formatCode="#\ ??/??"/>
    <numFmt numFmtId="206" formatCode="#,##0;[Red]\(#,##0\)"/>
    <numFmt numFmtId="207" formatCode="&quot;綅&quot;\t#,##0_);[Red]\(&quot;綅&quot;\t#,##0\)"/>
    <numFmt numFmtId="41" formatCode="_ * #,##0_ ;_ * \-#,##0_ ;_ * &quot;-&quot;_ ;_ @_ "/>
    <numFmt numFmtId="208" formatCode="0;_⇿"/>
    <numFmt numFmtId="209" formatCode="0.0_ "/>
    <numFmt numFmtId="210" formatCode="0.0"/>
    <numFmt numFmtId="211" formatCode="#,##0;\(#,##0\)"/>
    <numFmt numFmtId="212" formatCode="_ \¥* #,##0.00_ ;_ \¥* \-#,##0.00_ ;_ \¥* &quot;-&quot;??_ ;_ @_ "/>
    <numFmt numFmtId="213" formatCode="\$#,##0.00;\(\$#,##0.00\)"/>
    <numFmt numFmtId="214" formatCode="_(&quot;$&quot;* #,##0.00_);_(&quot;$&quot;* \(#,##0.00\);_(&quot;$&quot;* &quot;-&quot;??_);_(@_)"/>
    <numFmt numFmtId="215" formatCode="0;_哿"/>
  </numFmts>
  <fonts count="151">
    <font>
      <sz val="12"/>
      <name val="宋体"/>
      <charset val="134"/>
    </font>
    <font>
      <sz val="10"/>
      <name val="宋体"/>
      <charset val="134"/>
    </font>
    <font>
      <b/>
      <sz val="16"/>
      <name val="黑体"/>
      <charset val="134"/>
    </font>
    <font>
      <sz val="11"/>
      <name val="宋体"/>
      <charset val="134"/>
    </font>
    <font>
      <sz val="12"/>
      <color indexed="8"/>
      <name val="宋体"/>
      <charset val="134"/>
    </font>
    <font>
      <b/>
      <sz val="12"/>
      <name val="宋体"/>
      <charset val="134"/>
    </font>
    <font>
      <sz val="16"/>
      <name val="黑体"/>
      <charset val="134"/>
    </font>
    <font>
      <b/>
      <sz val="10"/>
      <name val="宋体"/>
      <charset val="134"/>
    </font>
    <font>
      <sz val="12"/>
      <name val="黑体"/>
      <charset val="134"/>
    </font>
    <font>
      <b/>
      <sz val="14"/>
      <name val="宋体"/>
      <charset val="134"/>
    </font>
    <font>
      <b/>
      <sz val="11"/>
      <name val="宋体"/>
      <charset val="134"/>
    </font>
    <font>
      <b/>
      <sz val="16"/>
      <name val="宋体"/>
      <charset val="134"/>
    </font>
    <font>
      <sz val="16"/>
      <name val="Times New Roman"/>
      <charset val="134"/>
    </font>
    <font>
      <sz val="9"/>
      <name val="宋体"/>
      <charset val="134"/>
    </font>
    <font>
      <sz val="10"/>
      <name val="黑体"/>
      <charset val="134"/>
    </font>
    <font>
      <sz val="11"/>
      <name val="Arial"/>
      <charset val="134"/>
    </font>
    <font>
      <sz val="20"/>
      <name val="宋体"/>
      <charset val="134"/>
    </font>
    <font>
      <sz val="11"/>
      <color indexed="20"/>
      <name val="宋体"/>
      <charset val="134"/>
    </font>
    <font>
      <sz val="11"/>
      <color theme="1"/>
      <name val="宋体"/>
      <charset val="134"/>
      <scheme val="minor"/>
    </font>
    <font>
      <sz val="10.5"/>
      <color indexed="17"/>
      <name val="宋体"/>
      <charset val="134"/>
    </font>
    <font>
      <sz val="11"/>
      <color indexed="62"/>
      <name val="宋体"/>
      <charset val="134"/>
    </font>
    <font>
      <sz val="11"/>
      <color indexed="8"/>
      <name val="宋体"/>
      <charset val="134"/>
    </font>
    <font>
      <sz val="12"/>
      <color indexed="17"/>
      <name val="楷体_GB2312"/>
      <charset val="134"/>
    </font>
    <font>
      <sz val="11"/>
      <color rgb="FF3F3F76"/>
      <name val="宋体"/>
      <charset val="0"/>
      <scheme val="minor"/>
    </font>
    <font>
      <sz val="11"/>
      <color indexed="17"/>
      <name val="宋体"/>
      <charset val="134"/>
    </font>
    <font>
      <sz val="10"/>
      <color indexed="8"/>
      <name val="Arial"/>
      <charset val="134"/>
    </font>
    <font>
      <sz val="11"/>
      <color rgb="FFFF0000"/>
      <name val="宋体"/>
      <charset val="0"/>
      <scheme val="minor"/>
    </font>
    <font>
      <sz val="11"/>
      <color indexed="9"/>
      <name val="Tahoma"/>
      <charset val="134"/>
    </font>
    <font>
      <sz val="11"/>
      <color rgb="FF9C0006"/>
      <name val="宋体"/>
      <charset val="0"/>
      <scheme val="minor"/>
    </font>
    <font>
      <sz val="10.5"/>
      <color indexed="20"/>
      <name val="宋体"/>
      <charset val="134"/>
    </font>
    <font>
      <sz val="10"/>
      <name val="Arial"/>
      <charset val="134"/>
    </font>
    <font>
      <b/>
      <sz val="11"/>
      <color theme="3"/>
      <name val="宋体"/>
      <charset val="134"/>
      <scheme val="minor"/>
    </font>
    <font>
      <b/>
      <sz val="15"/>
      <color indexed="56"/>
      <name val="宋体"/>
      <charset val="134"/>
    </font>
    <font>
      <sz val="11"/>
      <color theme="1"/>
      <name val="宋体"/>
      <charset val="0"/>
      <scheme val="minor"/>
    </font>
    <font>
      <i/>
      <sz val="11"/>
      <color rgb="FF7F7F7F"/>
      <name val="宋体"/>
      <charset val="0"/>
      <scheme val="minor"/>
    </font>
    <font>
      <b/>
      <sz val="18"/>
      <color indexed="62"/>
      <name val="宋体"/>
      <charset val="134"/>
    </font>
    <font>
      <b/>
      <sz val="18"/>
      <color indexed="56"/>
      <name val="宋体"/>
      <charset val="134"/>
    </font>
    <font>
      <sz val="11"/>
      <color theme="0"/>
      <name val="宋体"/>
      <charset val="0"/>
      <scheme val="minor"/>
    </font>
    <font>
      <b/>
      <sz val="18"/>
      <color theme="3"/>
      <name val="宋体"/>
      <charset val="134"/>
      <scheme val="minor"/>
    </font>
    <font>
      <b/>
      <sz val="11"/>
      <color indexed="56"/>
      <name val="宋体"/>
      <charset val="134"/>
    </font>
    <font>
      <sz val="12"/>
      <color indexed="20"/>
      <name val="宋体"/>
      <charset val="134"/>
    </font>
    <font>
      <u/>
      <sz val="11"/>
      <color rgb="FF0000FF"/>
      <name val="宋体"/>
      <charset val="0"/>
      <scheme val="minor"/>
    </font>
    <font>
      <sz val="10"/>
      <name val="Geneva"/>
      <charset val="134"/>
    </font>
    <font>
      <sz val="12"/>
      <color indexed="17"/>
      <name val="宋体"/>
      <charset val="134"/>
    </font>
    <font>
      <sz val="12"/>
      <color indexed="9"/>
      <name val="Helv"/>
      <charset val="134"/>
    </font>
    <font>
      <sz val="10"/>
      <color indexed="17"/>
      <name val="宋体"/>
      <charset val="134"/>
    </font>
    <font>
      <sz val="12"/>
      <color indexed="16"/>
      <name val="宋体"/>
      <charset val="134"/>
    </font>
    <font>
      <i/>
      <sz val="11"/>
      <color indexed="23"/>
      <name val="Tahoma"/>
      <charset val="134"/>
    </font>
    <font>
      <sz val="12"/>
      <color indexed="20"/>
      <name val="楷体_GB2312"/>
      <charset val="134"/>
    </font>
    <font>
      <u/>
      <sz val="11"/>
      <color rgb="FF800080"/>
      <name val="宋体"/>
      <charset val="0"/>
      <scheme val="minor"/>
    </font>
    <font>
      <sz val="12"/>
      <color indexed="9"/>
      <name val="宋体"/>
      <charset val="134"/>
    </font>
    <font>
      <sz val="12"/>
      <color indexed="8"/>
      <name val="楷体_GB2312"/>
      <charset val="134"/>
    </font>
    <font>
      <sz val="11"/>
      <color indexed="9"/>
      <name val="宋体"/>
      <charset val="134"/>
    </font>
    <font>
      <sz val="11"/>
      <color indexed="8"/>
      <name val="Tahoma"/>
      <charset val="134"/>
    </font>
    <font>
      <b/>
      <sz val="11"/>
      <color indexed="63"/>
      <name val="宋体"/>
      <charset val="134"/>
    </font>
    <font>
      <sz val="12"/>
      <color indexed="9"/>
      <name val="楷体_GB2312"/>
      <charset val="134"/>
    </font>
    <font>
      <sz val="12"/>
      <name val="Times New Roman"/>
      <charset val="134"/>
    </font>
    <font>
      <b/>
      <sz val="15"/>
      <color indexed="62"/>
      <name val="宋体"/>
      <charset val="134"/>
    </font>
    <font>
      <sz val="12"/>
      <name val="Arial"/>
      <charset val="134"/>
    </font>
    <font>
      <b/>
      <sz val="13"/>
      <color indexed="56"/>
      <name val="宋体"/>
      <charset val="134"/>
    </font>
    <font>
      <b/>
      <sz val="11"/>
      <color indexed="56"/>
      <name val="Tahoma"/>
      <charset val="134"/>
    </font>
    <font>
      <sz val="10"/>
      <name val="楷体"/>
      <charset val="134"/>
    </font>
    <font>
      <b/>
      <sz val="15"/>
      <color theme="3"/>
      <name val="宋体"/>
      <charset val="134"/>
      <scheme val="minor"/>
    </font>
    <font>
      <sz val="10"/>
      <color indexed="20"/>
      <name val="宋体"/>
      <charset val="134"/>
    </font>
    <font>
      <sz val="11"/>
      <color indexed="62"/>
      <name val="Tahoma"/>
      <charset val="134"/>
    </font>
    <font>
      <b/>
      <sz val="13"/>
      <color theme="3"/>
      <name val="宋体"/>
      <charset val="134"/>
      <scheme val="minor"/>
    </font>
    <font>
      <i/>
      <sz val="12"/>
      <color indexed="23"/>
      <name val="宋体"/>
      <charset val="134"/>
    </font>
    <font>
      <sz val="11"/>
      <color indexed="42"/>
      <name val="宋体"/>
      <charset val="134"/>
    </font>
    <font>
      <b/>
      <sz val="10"/>
      <name val="MS Sans Serif"/>
      <charset val="134"/>
    </font>
    <font>
      <sz val="11"/>
      <color indexed="20"/>
      <name val="Calibri"/>
      <charset val="134"/>
    </font>
    <font>
      <sz val="11"/>
      <color indexed="60"/>
      <name val="宋体"/>
      <charset val="134"/>
    </font>
    <font>
      <b/>
      <sz val="11"/>
      <color rgb="FF3F3F3F"/>
      <name val="宋体"/>
      <charset val="0"/>
      <scheme val="minor"/>
    </font>
    <font>
      <b/>
      <sz val="15"/>
      <color indexed="56"/>
      <name val="Tahoma"/>
      <charset val="134"/>
    </font>
    <font>
      <sz val="10"/>
      <name val="Helv"/>
      <charset val="134"/>
    </font>
    <font>
      <b/>
      <sz val="11"/>
      <color rgb="FFFA7D00"/>
      <name val="宋体"/>
      <charset val="0"/>
      <scheme val="minor"/>
    </font>
    <font>
      <b/>
      <sz val="11"/>
      <color rgb="FFFFFFFF"/>
      <name val="宋体"/>
      <charset val="0"/>
      <scheme val="minor"/>
    </font>
    <font>
      <sz val="12"/>
      <color indexed="10"/>
      <name val="宋体"/>
      <charset val="134"/>
    </font>
    <font>
      <sz val="11"/>
      <color indexed="52"/>
      <name val="宋体"/>
      <charset val="134"/>
    </font>
    <font>
      <sz val="11"/>
      <color rgb="FFFA7D00"/>
      <name val="宋体"/>
      <charset val="0"/>
      <scheme val="minor"/>
    </font>
    <font>
      <b/>
      <sz val="11"/>
      <color theme="1"/>
      <name val="宋体"/>
      <charset val="0"/>
      <scheme val="minor"/>
    </font>
    <font>
      <sz val="11"/>
      <color indexed="10"/>
      <name val="宋体"/>
      <charset val="134"/>
    </font>
    <font>
      <sz val="11"/>
      <color rgb="FF006100"/>
      <name val="宋体"/>
      <charset val="0"/>
      <scheme val="minor"/>
    </font>
    <font>
      <sz val="11"/>
      <color rgb="FF9C6500"/>
      <name val="宋体"/>
      <charset val="0"/>
      <scheme val="minor"/>
    </font>
    <font>
      <sz val="8"/>
      <name val="Times New Roman"/>
      <charset val="134"/>
    </font>
    <font>
      <b/>
      <sz val="11"/>
      <color indexed="9"/>
      <name val="Tahoma"/>
      <charset val="134"/>
    </font>
    <font>
      <b/>
      <sz val="13"/>
      <color indexed="62"/>
      <name val="宋体"/>
      <charset val="134"/>
    </font>
    <font>
      <b/>
      <sz val="11"/>
      <color indexed="62"/>
      <name val="宋体"/>
      <charset val="134"/>
    </font>
    <font>
      <b/>
      <sz val="12"/>
      <color indexed="9"/>
      <name val="宋体"/>
      <charset val="134"/>
    </font>
    <font>
      <sz val="10"/>
      <name val="MS Sans Serif"/>
      <charset val="134"/>
    </font>
    <font>
      <sz val="11"/>
      <color indexed="52"/>
      <name val="Tahoma"/>
      <charset val="134"/>
    </font>
    <font>
      <i/>
      <sz val="11"/>
      <color indexed="23"/>
      <name val="宋体"/>
      <charset val="134"/>
    </font>
    <font>
      <sz val="10"/>
      <name val="Times New Roman"/>
      <charset val="134"/>
    </font>
    <font>
      <sz val="7"/>
      <name val="Small Fonts"/>
      <charset val="134"/>
    </font>
    <font>
      <sz val="12"/>
      <color indexed="62"/>
      <name val="楷体_GB2312"/>
      <charset val="134"/>
    </font>
    <font>
      <b/>
      <sz val="11"/>
      <color indexed="9"/>
      <name val="宋体"/>
      <charset val="134"/>
    </font>
    <font>
      <sz val="12"/>
      <color indexed="52"/>
      <name val="宋体"/>
      <charset val="134"/>
    </font>
    <font>
      <sz val="11"/>
      <color indexed="17"/>
      <name val="Tahoma"/>
      <charset val="134"/>
    </font>
    <font>
      <b/>
      <sz val="10"/>
      <name val="Tms Rmn"/>
      <charset val="134"/>
    </font>
    <font>
      <b/>
      <sz val="11"/>
      <color indexed="8"/>
      <name val="Tahoma"/>
      <charset val="134"/>
    </font>
    <font>
      <sz val="11"/>
      <color indexed="10"/>
      <name val="Tahoma"/>
      <charset val="134"/>
    </font>
    <font>
      <sz val="10"/>
      <name val="Courier"/>
      <charset val="134"/>
    </font>
    <font>
      <sz val="8"/>
      <name val="Arial"/>
      <charset val="134"/>
    </font>
    <font>
      <b/>
      <sz val="12"/>
      <name val="Arial"/>
      <charset val="134"/>
    </font>
    <font>
      <b/>
      <sz val="11"/>
      <color indexed="8"/>
      <name val="宋体"/>
      <charset val="134"/>
    </font>
    <font>
      <u/>
      <sz val="7.5"/>
      <color indexed="36"/>
      <name val="Arial"/>
      <charset val="134"/>
    </font>
    <font>
      <b/>
      <sz val="11"/>
      <color indexed="42"/>
      <name val="宋体"/>
      <charset val="134"/>
    </font>
    <font>
      <b/>
      <sz val="15"/>
      <color indexed="56"/>
      <name val="楷体_GB2312"/>
      <charset val="134"/>
    </font>
    <font>
      <b/>
      <sz val="13"/>
      <color indexed="56"/>
      <name val="Tahoma"/>
      <charset val="134"/>
    </font>
    <font>
      <b/>
      <sz val="10"/>
      <name val="Arial"/>
      <charset val="134"/>
    </font>
    <font>
      <u/>
      <sz val="12"/>
      <color indexed="20"/>
      <name val="宋体"/>
      <charset val="134"/>
    </font>
    <font>
      <u/>
      <sz val="7.5"/>
      <color indexed="12"/>
      <name val="Arial"/>
      <charset val="134"/>
    </font>
    <font>
      <b/>
      <sz val="12"/>
      <color indexed="8"/>
      <name val="宋体"/>
      <charset val="134"/>
    </font>
    <font>
      <sz val="12"/>
      <name val="Helv"/>
      <charset val="134"/>
    </font>
    <font>
      <sz val="11"/>
      <color indexed="60"/>
      <name val="Tahoma"/>
      <charset val="134"/>
    </font>
    <font>
      <b/>
      <i/>
      <sz val="16"/>
      <name val="Helv"/>
      <charset val="134"/>
    </font>
    <font>
      <b/>
      <sz val="11"/>
      <color indexed="63"/>
      <name val="Tahoma"/>
      <charset val="134"/>
    </font>
    <font>
      <sz val="7"/>
      <color indexed="10"/>
      <name val="Helv"/>
      <charset val="134"/>
    </font>
    <font>
      <sz val="10"/>
      <color indexed="8"/>
      <name val="MS Sans Serif"/>
      <charset val="134"/>
    </font>
    <font>
      <sz val="11"/>
      <color indexed="20"/>
      <name val="Tahoma"/>
      <charset val="134"/>
    </font>
    <font>
      <sz val="7"/>
      <name val="Helv"/>
      <charset val="134"/>
    </font>
    <font>
      <b/>
      <sz val="11"/>
      <color indexed="52"/>
      <name val="Tahoma"/>
      <charset val="134"/>
    </font>
    <font>
      <b/>
      <sz val="8"/>
      <name val="Arial"/>
      <charset val="134"/>
    </font>
    <font>
      <b/>
      <sz val="10"/>
      <color indexed="10"/>
      <name val="Arial"/>
      <charset val="134"/>
    </font>
    <font>
      <b/>
      <sz val="12"/>
      <color indexed="63"/>
      <name val="宋体"/>
      <charset val="134"/>
    </font>
    <font>
      <sz val="11"/>
      <name val="ＭＳ Ｐゴシック"/>
      <charset val="134"/>
    </font>
    <font>
      <b/>
      <sz val="18"/>
      <name val="Arial"/>
      <charset val="134"/>
    </font>
    <font>
      <b/>
      <sz val="11"/>
      <color indexed="56"/>
      <name val="楷体_GB2312"/>
      <charset val="134"/>
    </font>
    <font>
      <b/>
      <sz val="9"/>
      <name val="Arial"/>
      <charset val="134"/>
    </font>
    <font>
      <u/>
      <sz val="12"/>
      <color indexed="12"/>
      <name val="宋体"/>
      <charset val="134"/>
    </font>
    <font>
      <sz val="12"/>
      <color indexed="60"/>
      <name val="宋体"/>
      <charset val="134"/>
    </font>
    <font>
      <sz val="12"/>
      <color indexed="62"/>
      <name val="宋体"/>
      <charset val="134"/>
    </font>
    <font>
      <b/>
      <sz val="11"/>
      <color indexed="52"/>
      <name val="宋体"/>
      <charset val="134"/>
    </font>
    <font>
      <b/>
      <sz val="12"/>
      <color indexed="8"/>
      <name val="楷体_GB2312"/>
      <charset val="134"/>
    </font>
    <font>
      <sz val="12"/>
      <color indexed="10"/>
      <name val="楷体_GB2312"/>
      <charset val="134"/>
    </font>
    <font>
      <sz val="12"/>
      <name val="官帕眉"/>
      <charset val="134"/>
    </font>
    <font>
      <b/>
      <sz val="14"/>
      <name val="楷体"/>
      <charset val="134"/>
    </font>
    <font>
      <b/>
      <sz val="13"/>
      <color indexed="56"/>
      <name val="楷体_GB2312"/>
      <charset val="134"/>
    </font>
    <font>
      <sz val="11"/>
      <color indexed="16"/>
      <name val="宋体"/>
      <charset val="134"/>
    </font>
    <font>
      <sz val="11"/>
      <color indexed="17"/>
      <name val="Calibri"/>
      <charset val="134"/>
    </font>
    <font>
      <b/>
      <sz val="12"/>
      <color indexed="9"/>
      <name val="楷体_GB2312"/>
      <charset val="134"/>
    </font>
    <font>
      <sz val="10"/>
      <name val="微软雅黑"/>
      <charset val="134"/>
    </font>
    <font>
      <sz val="12"/>
      <name val="新細明體"/>
      <charset val="134"/>
    </font>
    <font>
      <b/>
      <sz val="12"/>
      <color indexed="52"/>
      <name val="楷体_GB2312"/>
      <charset val="134"/>
    </font>
    <font>
      <b/>
      <sz val="12"/>
      <color indexed="52"/>
      <name val="宋体"/>
      <charset val="134"/>
    </font>
    <font>
      <i/>
      <sz val="12"/>
      <color indexed="23"/>
      <name val="楷体_GB2312"/>
      <charset val="134"/>
    </font>
    <font>
      <sz val="12"/>
      <color indexed="52"/>
      <name val="楷体_GB2312"/>
      <charset val="134"/>
    </font>
    <font>
      <sz val="12"/>
      <color indexed="60"/>
      <name val="楷体_GB2312"/>
      <charset val="134"/>
    </font>
    <font>
      <b/>
      <sz val="12"/>
      <color indexed="63"/>
      <name val="楷体_GB2312"/>
      <charset val="134"/>
    </font>
    <font>
      <sz val="12"/>
      <name val="Courier"/>
      <charset val="134"/>
    </font>
    <font>
      <sz val="12"/>
      <name val="바탕체"/>
      <charset val="134"/>
    </font>
    <font>
      <sz val="16"/>
      <name val="宋体"/>
      <charset val="134"/>
    </font>
  </fonts>
  <fills count="7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6"/>
        <bgColor indexed="64"/>
      </patternFill>
    </fill>
    <fill>
      <patternFill patternType="solid">
        <fgColor indexed="47"/>
        <bgColor indexed="47"/>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indexed="43"/>
        <bgColor indexed="64"/>
      </patternFill>
    </fill>
    <fill>
      <patternFill patternType="solid">
        <fgColor indexed="49"/>
        <bgColor indexed="64"/>
      </patternFill>
    </fill>
    <fill>
      <patternFill patternType="solid">
        <fgColor rgb="FFFFC7CE"/>
        <bgColor indexed="64"/>
      </patternFill>
    </fill>
    <fill>
      <patternFill patternType="solid">
        <fgColor indexed="26"/>
        <bgColor indexed="26"/>
      </patternFill>
    </fill>
    <fill>
      <patternFill patternType="solid">
        <fgColor theme="6" tint="0.599993896298105"/>
        <bgColor indexed="64"/>
      </patternFill>
    </fill>
    <fill>
      <patternFill patternType="solid">
        <fgColor indexed="31"/>
        <bgColor indexed="64"/>
      </patternFill>
    </fill>
    <fill>
      <patternFill patternType="solid">
        <fgColor theme="6" tint="0.399975585192419"/>
        <bgColor indexed="64"/>
      </patternFill>
    </fill>
    <fill>
      <patternFill patternType="solid">
        <fgColor indexed="2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indexed="22"/>
        <bgColor indexed="22"/>
      </patternFill>
    </fill>
    <fill>
      <patternFill patternType="solid">
        <fgColor indexed="12"/>
        <bgColor indexed="64"/>
      </patternFill>
    </fill>
    <fill>
      <patternFill patternType="solid">
        <fgColor indexed="45"/>
        <bgColor indexed="45"/>
      </patternFill>
    </fill>
    <fill>
      <patternFill patternType="solid">
        <fgColor indexed="11"/>
        <bgColor indexed="64"/>
      </patternFill>
    </fill>
    <fill>
      <patternFill patternType="solid">
        <fgColor indexed="44"/>
        <bgColor indexed="64"/>
      </patternFill>
    </fill>
    <fill>
      <patternFill patternType="solid">
        <fgColor indexed="26"/>
        <bgColor indexed="64"/>
      </patternFill>
    </fill>
    <fill>
      <patternFill patternType="solid">
        <fgColor indexed="42"/>
        <bgColor indexed="42"/>
      </patternFill>
    </fill>
    <fill>
      <patternFill patternType="solid">
        <fgColor indexed="10"/>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56"/>
        <bgColor indexed="64"/>
      </patternFill>
    </fill>
    <fill>
      <patternFill patternType="solid">
        <fgColor indexed="30"/>
        <bgColor indexed="64"/>
      </patternFill>
    </fill>
    <fill>
      <patternFill patternType="solid">
        <fgColor indexed="31"/>
        <bgColor indexed="31"/>
      </patternFill>
    </fill>
    <fill>
      <patternFill patternType="solid">
        <fgColor indexed="5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3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55"/>
        <bgColor indexed="55"/>
      </patternFill>
    </fill>
    <fill>
      <patternFill patternType="solid">
        <fgColor rgb="FFFFEB9C"/>
        <bgColor indexed="64"/>
      </patternFill>
    </fill>
    <fill>
      <patternFill patternType="solid">
        <fgColor theme="8" tint="0.799981688894314"/>
        <bgColor indexed="64"/>
      </patternFill>
    </fill>
    <fill>
      <patternFill patternType="solid">
        <fgColor indexed="5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27"/>
      </patternFill>
    </fill>
    <fill>
      <patternFill patternType="solid">
        <fgColor indexed="52"/>
        <bgColor indexed="64"/>
      </patternFill>
    </fill>
    <fill>
      <patternFill patternType="solid">
        <fgColor indexed="44"/>
        <bgColor indexed="44"/>
      </patternFill>
    </fill>
    <fill>
      <patternFill patternType="gray0625"/>
    </fill>
    <fill>
      <patternFill patternType="solid">
        <fgColor indexed="57"/>
        <bgColor indexed="64"/>
      </patternFill>
    </fill>
    <fill>
      <patternFill patternType="solid">
        <fgColor indexed="15"/>
        <bgColor indexed="64"/>
      </patternFill>
    </fill>
    <fill>
      <patternFill patternType="mediumGray">
        <fgColor indexed="22"/>
      </patternFill>
    </fill>
    <fill>
      <patternFill patternType="solid">
        <fgColor indexed="5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49"/>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top style="thin">
        <color indexed="49"/>
      </top>
      <bottom style="double">
        <color indexed="49"/>
      </bottom>
      <diagonal/>
    </border>
  </borders>
  <cellStyleXfs count="9001">
    <xf numFmtId="0" fontId="0" fillId="0" borderId="0"/>
    <xf numFmtId="0" fontId="19" fillId="7" borderId="0" applyNumberFormat="0" applyBorder="0" applyAlignment="0" applyProtection="0">
      <alignment vertical="center"/>
    </xf>
    <xf numFmtId="0" fontId="29" fillId="4" borderId="0" applyNumberFormat="0" applyBorder="0" applyAlignment="0" applyProtection="0">
      <alignment vertical="center"/>
    </xf>
    <xf numFmtId="42" fontId="18" fillId="0" borderId="0" applyFont="0" applyFill="0" applyBorder="0" applyAlignment="0" applyProtection="0">
      <alignment vertical="center"/>
    </xf>
    <xf numFmtId="0" fontId="0" fillId="0" borderId="0"/>
    <xf numFmtId="44"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23" fillId="10" borderId="15" applyNumberFormat="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4" fillId="9" borderId="0" applyNumberFormat="0" applyBorder="0" applyAlignment="0" applyProtection="0">
      <alignment vertical="center"/>
    </xf>
    <xf numFmtId="0" fontId="33" fillId="21" borderId="0" applyNumberFormat="0" applyBorder="0" applyAlignment="0" applyProtection="0">
      <alignment vertical="center"/>
    </xf>
    <xf numFmtId="0" fontId="25" fillId="0" borderId="0">
      <alignment vertical="top"/>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xf numFmtId="0" fontId="45" fillId="7"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41" fontId="18" fillId="0" borderId="0" applyFont="0" applyFill="0" applyBorder="0" applyAlignment="0" applyProtection="0">
      <alignment vertical="center"/>
    </xf>
    <xf numFmtId="0" fontId="17" fillId="4" borderId="0" applyNumberFormat="0" applyBorder="0" applyAlignment="0" applyProtection="0">
      <alignment vertical="center"/>
    </xf>
    <xf numFmtId="0" fontId="21" fillId="4" borderId="0" applyNumberFormat="0" applyBorder="0" applyAlignment="0" applyProtection="0">
      <alignment vertical="center"/>
    </xf>
    <xf numFmtId="0" fontId="33" fillId="15" borderId="0" applyNumberFormat="0" applyBorder="0" applyAlignment="0" applyProtection="0">
      <alignment vertical="center"/>
    </xf>
    <xf numFmtId="0" fontId="21" fillId="25" borderId="0" applyNumberFormat="0" applyBorder="0" applyAlignment="0" applyProtection="0">
      <alignment vertical="center"/>
    </xf>
    <xf numFmtId="0" fontId="28" fillId="13"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43" fontId="18" fillId="0" borderId="0" applyFont="0" applyFill="0" applyBorder="0" applyAlignment="0" applyProtection="0">
      <alignment vertical="center"/>
    </xf>
    <xf numFmtId="0" fontId="24" fillId="9" borderId="0" applyNumberFormat="0" applyBorder="0" applyAlignment="0" applyProtection="0">
      <alignment vertical="center"/>
    </xf>
    <xf numFmtId="0" fontId="37" fillId="17" borderId="0" applyNumberFormat="0" applyBorder="0" applyAlignment="0" applyProtection="0">
      <alignment vertical="center"/>
    </xf>
    <xf numFmtId="0" fontId="17" fillId="6" borderId="0" applyNumberFormat="0" applyBorder="0" applyAlignment="0" applyProtection="0">
      <alignment vertical="center"/>
    </xf>
    <xf numFmtId="0" fontId="41" fillId="0" borderId="0" applyNumberFormat="0" applyFill="0" applyBorder="0" applyAlignment="0" applyProtection="0">
      <alignment vertical="center"/>
    </xf>
    <xf numFmtId="0" fontId="43" fillId="7"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9"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21" fillId="9" borderId="0" applyNumberFormat="0" applyBorder="0" applyAlignment="0" applyProtection="0">
      <alignment vertical="center"/>
    </xf>
    <xf numFmtId="0" fontId="18" fillId="20" borderId="18" applyNumberFormat="0" applyFont="0" applyAlignment="0" applyProtection="0">
      <alignment vertical="center"/>
    </xf>
    <xf numFmtId="0" fontId="52" fillId="18" borderId="0" applyNumberFormat="0" applyBorder="0" applyAlignment="0" applyProtection="0">
      <alignment vertical="center"/>
    </xf>
    <xf numFmtId="0" fontId="27" fillId="32" borderId="0" applyNumberFormat="0" applyBorder="0" applyAlignment="0" applyProtection="0">
      <alignment vertical="center"/>
    </xf>
    <xf numFmtId="0" fontId="56" fillId="0" borderId="0"/>
    <xf numFmtId="0" fontId="21" fillId="3" borderId="0" applyNumberFormat="0" applyBorder="0" applyAlignment="0" applyProtection="0">
      <alignment vertical="center"/>
    </xf>
    <xf numFmtId="0" fontId="27" fillId="36" borderId="0" applyNumberFormat="0" applyBorder="0" applyAlignment="0" applyProtection="0">
      <alignment vertical="center"/>
    </xf>
    <xf numFmtId="0" fontId="0" fillId="0" borderId="0"/>
    <xf numFmtId="0" fontId="21" fillId="7" borderId="0" applyNumberFormat="0" applyBorder="0" applyAlignment="0" applyProtection="0">
      <alignment vertical="center"/>
    </xf>
    <xf numFmtId="0" fontId="37" fillId="19" borderId="0" applyNumberFormat="0" applyBorder="0" applyAlignment="0" applyProtection="0">
      <alignment vertical="center"/>
    </xf>
    <xf numFmtId="0" fontId="31" fillId="0" borderId="0" applyNumberFormat="0" applyFill="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6"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7" fillId="0" borderId="20" applyNumberFormat="0" applyFill="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62" fillId="0" borderId="23" applyNumberFormat="0" applyFill="0" applyAlignment="0" applyProtection="0">
      <alignment vertical="center"/>
    </xf>
    <xf numFmtId="0" fontId="40" fillId="4" borderId="0" applyNumberFormat="0" applyBorder="0" applyAlignment="0" applyProtection="0">
      <alignment vertical="center"/>
    </xf>
    <xf numFmtId="0" fontId="50" fillId="18" borderId="0" applyNumberFormat="0" applyBorder="0" applyAlignment="0" applyProtection="0">
      <alignment vertical="center"/>
    </xf>
    <xf numFmtId="0" fontId="30" fillId="0" borderId="0"/>
    <xf numFmtId="0" fontId="4" fillId="4" borderId="0" applyNumberFormat="0" applyBorder="0" applyAlignment="0" applyProtection="0">
      <alignment vertical="center"/>
    </xf>
    <xf numFmtId="0" fontId="21" fillId="7" borderId="0" applyNumberFormat="0" applyBorder="0" applyAlignment="0" applyProtection="0">
      <alignment vertical="center"/>
    </xf>
    <xf numFmtId="0" fontId="65" fillId="0" borderId="23" applyNumberFormat="0" applyFill="0" applyAlignment="0" applyProtection="0">
      <alignment vertical="center"/>
    </xf>
    <xf numFmtId="0" fontId="37" fillId="37"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4" borderId="0" applyNumberFormat="0" applyBorder="0" applyAlignment="0" applyProtection="0">
      <alignment vertical="center"/>
    </xf>
    <xf numFmtId="0" fontId="27" fillId="3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4" fillId="7" borderId="0" applyNumberFormat="0" applyBorder="0" applyAlignment="0" applyProtection="0">
      <alignment vertical="center"/>
    </xf>
    <xf numFmtId="0" fontId="31" fillId="0" borderId="24" applyNumberFormat="0" applyFill="0" applyAlignment="0" applyProtection="0">
      <alignment vertical="center"/>
    </xf>
    <xf numFmtId="0" fontId="24" fillId="9" borderId="0" applyNumberFormat="0" applyBorder="0" applyAlignment="0" applyProtection="0">
      <alignment vertical="center"/>
    </xf>
    <xf numFmtId="0" fontId="70" fillId="11" borderId="0" applyNumberFormat="0" applyBorder="0" applyAlignment="0" applyProtection="0">
      <alignment vertical="center"/>
    </xf>
    <xf numFmtId="0" fontId="37" fillId="38" borderId="0" applyNumberFormat="0" applyBorder="0" applyAlignment="0" applyProtection="0">
      <alignment vertical="center"/>
    </xf>
    <xf numFmtId="0" fontId="71" fillId="39" borderId="25" applyNumberFormat="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43" fillId="7" borderId="0" applyNumberFormat="0" applyBorder="0" applyAlignment="0" applyProtection="0">
      <alignment vertical="center"/>
    </xf>
    <xf numFmtId="0" fontId="50" fillId="2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4" fillId="7" borderId="0" applyNumberFormat="0" applyBorder="0" applyAlignment="0" applyProtection="0">
      <alignment vertical="center"/>
    </xf>
    <xf numFmtId="0" fontId="17" fillId="6" borderId="0" applyNumberFormat="0" applyBorder="0" applyAlignment="0" applyProtection="0">
      <alignment vertical="center"/>
    </xf>
    <xf numFmtId="0" fontId="74" fillId="39" borderId="15" applyNumberFormat="0" applyAlignment="0" applyProtection="0">
      <alignment vertical="center"/>
    </xf>
    <xf numFmtId="0" fontId="17" fillId="6" borderId="0" applyNumberFormat="0" applyBorder="0" applyAlignment="0" applyProtection="0">
      <alignment vertical="center"/>
    </xf>
    <xf numFmtId="0" fontId="21" fillId="31" borderId="0" applyNumberFormat="0" applyBorder="0" applyAlignment="0" applyProtection="0">
      <alignment vertical="center"/>
    </xf>
    <xf numFmtId="0" fontId="0" fillId="0" borderId="0"/>
    <xf numFmtId="0" fontId="17" fillId="4" borderId="0" applyNumberFormat="0" applyBorder="0" applyAlignment="0" applyProtection="0">
      <alignment vertical="center"/>
    </xf>
    <xf numFmtId="0" fontId="25" fillId="0" borderId="0">
      <alignment vertical="top"/>
    </xf>
    <xf numFmtId="0" fontId="75" fillId="41" borderId="26" applyNumberFormat="0" applyAlignment="0" applyProtection="0">
      <alignment vertical="center"/>
    </xf>
    <xf numFmtId="0" fontId="33" fillId="42" borderId="0" applyNumberFormat="0" applyBorder="0" applyAlignment="0" applyProtection="0">
      <alignment vertical="center"/>
    </xf>
    <xf numFmtId="0" fontId="37" fillId="43" borderId="0" applyNumberFormat="0" applyBorder="0" applyAlignment="0" applyProtection="0">
      <alignment vertical="center"/>
    </xf>
    <xf numFmtId="0" fontId="4" fillId="4" borderId="0" applyNumberFormat="0" applyBorder="0" applyAlignment="0" applyProtection="0">
      <alignment vertical="center"/>
    </xf>
    <xf numFmtId="0" fontId="78" fillId="0" borderId="28" applyNumberFormat="0" applyFill="0" applyAlignment="0" applyProtection="0">
      <alignment vertical="center"/>
    </xf>
    <xf numFmtId="0" fontId="17" fillId="6" borderId="0" applyNumberFormat="0" applyBorder="0" applyAlignment="0" applyProtection="0">
      <alignment vertical="center"/>
    </xf>
    <xf numFmtId="0" fontId="0" fillId="0" borderId="0"/>
    <xf numFmtId="0" fontId="21" fillId="8" borderId="0" applyNumberFormat="0" applyBorder="0" applyAlignment="0" applyProtection="0">
      <alignment vertical="center"/>
    </xf>
    <xf numFmtId="0" fontId="79" fillId="0" borderId="29" applyNumberFormat="0" applyFill="0" applyAlignment="0" applyProtection="0">
      <alignment vertical="center"/>
    </xf>
    <xf numFmtId="0" fontId="29" fillId="4" borderId="0" applyNumberFormat="0" applyBorder="0" applyAlignment="0" applyProtection="0">
      <alignment vertical="center"/>
    </xf>
    <xf numFmtId="0" fontId="21" fillId="8" borderId="0" applyNumberFormat="0" applyBorder="0" applyAlignment="0" applyProtection="0">
      <alignment vertical="center"/>
    </xf>
    <xf numFmtId="0" fontId="81" fillId="44"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49" fontId="30" fillId="0" borderId="0" applyFont="0" applyFill="0" applyBorder="0" applyAlignment="0" applyProtection="0"/>
    <xf numFmtId="0" fontId="53" fillId="9" borderId="0" applyNumberFormat="0" applyBorder="0" applyAlignment="0" applyProtection="0">
      <alignment vertical="center"/>
    </xf>
    <xf numFmtId="0" fontId="21" fillId="9" borderId="0" applyNumberFormat="0" applyBorder="0" applyAlignment="0" applyProtection="0">
      <alignment vertical="center"/>
    </xf>
    <xf numFmtId="0" fontId="50" fillId="29" borderId="0" applyNumberFormat="0" applyBorder="0" applyAlignment="0" applyProtection="0">
      <alignment vertical="center"/>
    </xf>
    <xf numFmtId="0" fontId="82" fillId="46" borderId="0" applyNumberFormat="0" applyBorder="0" applyAlignment="0" applyProtection="0">
      <alignment vertical="center"/>
    </xf>
    <xf numFmtId="0" fontId="33" fillId="47" borderId="0" applyNumberFormat="0" applyBorder="0" applyAlignment="0" applyProtection="0">
      <alignment vertical="center"/>
    </xf>
    <xf numFmtId="0" fontId="48" fillId="6" borderId="0" applyNumberFormat="0" applyBorder="0" applyAlignment="0" applyProtection="0">
      <alignment vertical="center"/>
    </xf>
    <xf numFmtId="0" fontId="36" fillId="0" borderId="0" applyNumberFormat="0" applyFill="0" applyBorder="0" applyAlignment="0" applyProtection="0">
      <alignment vertical="center"/>
    </xf>
    <xf numFmtId="0" fontId="21" fillId="6" borderId="0" applyNumberFormat="0" applyBorder="0" applyAlignment="0" applyProtection="0">
      <alignment vertical="center"/>
    </xf>
    <xf numFmtId="0" fontId="37" fillId="49" borderId="0" applyNumberFormat="0" applyBorder="0" applyAlignment="0" applyProtection="0">
      <alignment vertical="center"/>
    </xf>
    <xf numFmtId="0" fontId="4" fillId="4" borderId="0" applyNumberFormat="0" applyBorder="0" applyAlignment="0" applyProtection="0">
      <alignment vertical="center"/>
    </xf>
    <xf numFmtId="0" fontId="33" fillId="50" borderId="0" applyNumberFormat="0" applyBorder="0" applyAlignment="0" applyProtection="0">
      <alignment vertical="center"/>
    </xf>
    <xf numFmtId="9" fontId="0" fillId="0" borderId="0" applyFont="0" applyFill="0" applyBorder="0" applyAlignment="0" applyProtection="0"/>
    <xf numFmtId="0" fontId="25" fillId="0" borderId="0">
      <alignment vertical="top"/>
    </xf>
    <xf numFmtId="0" fontId="0" fillId="0" borderId="0" applyNumberFormat="0" applyFill="0" applyBorder="0" applyAlignment="0" applyProtection="0"/>
    <xf numFmtId="0" fontId="0" fillId="0" borderId="0">
      <alignment vertical="center"/>
    </xf>
    <xf numFmtId="0" fontId="33" fillId="51"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24" fillId="9" borderId="0" applyNumberFormat="0" applyBorder="0" applyAlignment="0" applyProtection="0">
      <alignment vertical="center"/>
    </xf>
    <xf numFmtId="0" fontId="33" fillId="52"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20" fillId="8" borderId="14" applyNumberFormat="0" applyAlignment="0" applyProtection="0">
      <alignment vertical="center"/>
    </xf>
    <xf numFmtId="0" fontId="25" fillId="0" borderId="0">
      <alignment vertical="top"/>
    </xf>
    <xf numFmtId="0" fontId="33" fillId="53" borderId="0" applyNumberFormat="0" applyBorder="0" applyAlignment="0" applyProtection="0">
      <alignment vertical="center"/>
    </xf>
    <xf numFmtId="0" fontId="37" fillId="54" borderId="0" applyNumberFormat="0" applyBorder="0" applyAlignment="0" applyProtection="0">
      <alignment vertical="center"/>
    </xf>
    <xf numFmtId="0" fontId="48" fillId="6" borderId="0" applyNumberFormat="0" applyBorder="0" applyAlignment="0" applyProtection="0">
      <alignment vertical="center"/>
    </xf>
    <xf numFmtId="0" fontId="21" fillId="4" borderId="0" applyNumberFormat="0" applyBorder="0" applyAlignment="0" applyProtection="0">
      <alignment vertical="center"/>
    </xf>
    <xf numFmtId="0" fontId="17" fillId="4" borderId="0" applyNumberFormat="0" applyBorder="0" applyAlignment="0" applyProtection="0">
      <alignment vertical="center"/>
    </xf>
    <xf numFmtId="0" fontId="21" fillId="4" borderId="0" applyNumberFormat="0" applyBorder="0" applyAlignment="0" applyProtection="0">
      <alignment vertical="center"/>
    </xf>
    <xf numFmtId="0" fontId="37" fillId="55"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33" fillId="5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33" fillId="57" borderId="0" applyNumberFormat="0" applyBorder="0" applyAlignment="0" applyProtection="0">
      <alignment vertical="center"/>
    </xf>
    <xf numFmtId="0" fontId="21" fillId="11" borderId="0" applyNumberFormat="0" applyBorder="0" applyAlignment="0" applyProtection="0">
      <alignment vertical="center"/>
    </xf>
    <xf numFmtId="0" fontId="39" fillId="0" borderId="17" applyNumberFormat="0" applyFill="0" applyAlignment="0" applyProtection="0">
      <alignment vertical="center"/>
    </xf>
    <xf numFmtId="0" fontId="64" fillId="8" borderId="14" applyNumberFormat="0" applyAlignment="0" applyProtection="0">
      <alignment vertical="center"/>
    </xf>
    <xf numFmtId="0" fontId="0" fillId="0" borderId="0"/>
    <xf numFmtId="0" fontId="37" fillId="58" borderId="0" applyNumberFormat="0" applyBorder="0" applyAlignment="0" applyProtection="0">
      <alignment vertical="center"/>
    </xf>
    <xf numFmtId="0" fontId="67" fillId="8" borderId="0" applyNumberFormat="0" applyBorder="0" applyAlignment="0" applyProtection="0">
      <alignment vertical="center"/>
    </xf>
    <xf numFmtId="0" fontId="33" fillId="59" borderId="0" applyNumberFormat="0" applyBorder="0" applyAlignment="0" applyProtection="0">
      <alignment vertical="center"/>
    </xf>
    <xf numFmtId="0" fontId="21" fillId="25"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37" fillId="60" borderId="0" applyNumberFormat="0" applyBorder="0" applyAlignment="0" applyProtection="0">
      <alignment vertical="center"/>
    </xf>
    <xf numFmtId="0" fontId="37" fillId="61" borderId="0" applyNumberFormat="0" applyBorder="0" applyAlignment="0" applyProtection="0">
      <alignment vertical="center"/>
    </xf>
    <xf numFmtId="0" fontId="33" fillId="62" borderId="0" applyNumberFormat="0" applyBorder="0" applyAlignment="0" applyProtection="0">
      <alignment vertical="center"/>
    </xf>
    <xf numFmtId="0" fontId="17" fillId="6" borderId="0" applyNumberFormat="0" applyBorder="0" applyAlignment="0" applyProtection="0">
      <alignment vertical="center"/>
    </xf>
    <xf numFmtId="0" fontId="60" fillId="0" borderId="17" applyNumberFormat="0" applyFill="0" applyAlignment="0" applyProtection="0">
      <alignment vertical="center"/>
    </xf>
    <xf numFmtId="0" fontId="73" fillId="0" borderId="0"/>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21" fillId="27" borderId="0" applyNumberFormat="0" applyBorder="0" applyAlignment="0" applyProtection="0">
      <alignment vertical="center"/>
    </xf>
    <xf numFmtId="0" fontId="50" fillId="29" borderId="0" applyNumberFormat="0" applyBorder="0" applyAlignment="0" applyProtection="0">
      <alignment vertical="center"/>
    </xf>
    <xf numFmtId="0" fontId="37" fillId="63"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77" fillId="0" borderId="27" applyNumberFormat="0" applyFill="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4" fillId="9" borderId="0" applyNumberFormat="0" applyBorder="0" applyAlignment="0" applyProtection="0">
      <alignment vertical="center"/>
    </xf>
    <xf numFmtId="0" fontId="21" fillId="4" borderId="0" applyNumberFormat="0" applyBorder="0" applyAlignment="0" applyProtection="0">
      <alignment vertical="center"/>
    </xf>
    <xf numFmtId="0" fontId="22" fillId="9" borderId="0" applyNumberFormat="0" applyBorder="0" applyAlignment="0" applyProtection="0">
      <alignment vertical="center"/>
    </xf>
    <xf numFmtId="0" fontId="0" fillId="0" borderId="0"/>
    <xf numFmtId="0" fontId="0" fillId="0" borderId="0"/>
    <xf numFmtId="0" fontId="0" fillId="0" borderId="0"/>
    <xf numFmtId="0" fontId="48" fillId="6" borderId="0" applyNumberFormat="0" applyBorder="0" applyAlignment="0" applyProtection="0">
      <alignment vertical="center"/>
    </xf>
    <xf numFmtId="0" fontId="0" fillId="0" borderId="0"/>
    <xf numFmtId="0" fontId="56" fillId="0" borderId="0"/>
    <xf numFmtId="0" fontId="0" fillId="0" borderId="0"/>
    <xf numFmtId="0" fontId="0" fillId="0" borderId="0"/>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4" fillId="7" borderId="0" applyNumberFormat="0" applyBorder="0" applyAlignment="0" applyProtection="0">
      <alignment vertical="center"/>
    </xf>
    <xf numFmtId="0" fontId="0" fillId="0" borderId="0"/>
    <xf numFmtId="0" fontId="0" fillId="0" borderId="0"/>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73" fillId="0" borderId="0"/>
    <xf numFmtId="0" fontId="0" fillId="0" borderId="0"/>
    <xf numFmtId="0" fontId="0" fillId="0" borderId="0"/>
    <xf numFmtId="0" fontId="0" fillId="0" borderId="0"/>
    <xf numFmtId="0" fontId="0" fillId="0" borderId="0"/>
    <xf numFmtId="0" fontId="0" fillId="0" borderId="0"/>
    <xf numFmtId="0" fontId="25" fillId="0" borderId="0">
      <alignment vertical="top"/>
    </xf>
    <xf numFmtId="0" fontId="17" fillId="4" borderId="0" applyNumberFormat="0" applyBorder="0" applyAlignment="0" applyProtection="0">
      <alignment vertical="center"/>
    </xf>
    <xf numFmtId="0" fontId="27" fillId="12" borderId="0" applyNumberFormat="0" applyBorder="0" applyAlignment="0" applyProtection="0">
      <alignment vertical="center"/>
    </xf>
    <xf numFmtId="0" fontId="0" fillId="0" borderId="0"/>
    <xf numFmtId="0" fontId="0" fillId="0" borderId="0"/>
    <xf numFmtId="0" fontId="0" fillId="0" borderId="0"/>
    <xf numFmtId="0" fontId="54" fillId="3" borderId="19" applyNumberFormat="0" applyAlignment="0" applyProtection="0">
      <alignment vertical="center"/>
    </xf>
    <xf numFmtId="0" fontId="0" fillId="0" borderId="0"/>
    <xf numFmtId="0" fontId="21" fillId="31" borderId="0" applyNumberFormat="0" applyBorder="0" applyAlignment="0" applyProtection="0">
      <alignment vertical="center"/>
    </xf>
    <xf numFmtId="0" fontId="4" fillId="7" borderId="0" applyNumberFormat="0" applyBorder="0" applyAlignment="0" applyProtection="0">
      <alignment vertical="center"/>
    </xf>
    <xf numFmtId="0" fontId="0" fillId="0" borderId="0"/>
    <xf numFmtId="0" fontId="0" fillId="0" borderId="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24" fillId="9" borderId="0" applyNumberFormat="0" applyBorder="0" applyAlignment="0" applyProtection="0">
      <alignment vertical="center"/>
    </xf>
    <xf numFmtId="0" fontId="4" fillId="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9" borderId="0" applyNumberFormat="0" applyBorder="0" applyAlignment="0" applyProtection="0">
      <alignment vertical="center"/>
    </xf>
    <xf numFmtId="0" fontId="0" fillId="0" borderId="0"/>
    <xf numFmtId="0" fontId="69" fillId="6" borderId="0" applyNumberFormat="0" applyBorder="0" applyAlignment="0" applyProtection="0">
      <alignment vertical="center"/>
    </xf>
    <xf numFmtId="0" fontId="24" fillId="9" borderId="0" applyNumberFormat="0" applyBorder="0" applyAlignment="0" applyProtection="0">
      <alignment vertical="center"/>
    </xf>
    <xf numFmtId="0" fontId="4" fillId="35" borderId="0" applyNumberFormat="0" applyBorder="0" applyAlignment="0" applyProtection="0"/>
    <xf numFmtId="0" fontId="53" fillId="16" borderId="0" applyNumberFormat="0" applyBorder="0" applyAlignment="0" applyProtection="0">
      <alignment vertical="center"/>
    </xf>
    <xf numFmtId="0" fontId="50" fillId="2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9" borderId="0" applyNumberFormat="0" applyBorder="0" applyAlignment="0" applyProtection="0">
      <alignment vertical="center"/>
    </xf>
    <xf numFmtId="0" fontId="0" fillId="0" borderId="0"/>
    <xf numFmtId="0" fontId="27" fillId="40" borderId="0" applyNumberFormat="0" applyBorder="0" applyAlignment="0" applyProtection="0">
      <alignment vertical="center"/>
    </xf>
    <xf numFmtId="0" fontId="21" fillId="4" borderId="0" applyNumberFormat="0" applyBorder="0" applyAlignment="0" applyProtection="0">
      <alignment vertical="center"/>
    </xf>
    <xf numFmtId="0" fontId="22" fillId="9" borderId="0" applyNumberFormat="0" applyBorder="0" applyAlignment="0" applyProtection="0">
      <alignment vertical="center"/>
    </xf>
    <xf numFmtId="0" fontId="4" fillId="9" borderId="0" applyNumberFormat="0" applyBorder="0" applyAlignment="0" applyProtection="0">
      <alignment vertical="center"/>
    </xf>
    <xf numFmtId="0" fontId="0" fillId="0" borderId="0"/>
    <xf numFmtId="0" fontId="21" fillId="4" borderId="0" applyNumberFormat="0" applyBorder="0" applyAlignment="0" applyProtection="0">
      <alignment vertical="center"/>
    </xf>
    <xf numFmtId="0" fontId="4" fillId="9" borderId="0" applyNumberFormat="0" applyBorder="0" applyAlignment="0" applyProtection="0">
      <alignment vertical="center"/>
    </xf>
    <xf numFmtId="0" fontId="39" fillId="0" borderId="17" applyNumberFormat="0" applyFill="0" applyAlignment="0" applyProtection="0">
      <alignment vertical="center"/>
    </xf>
    <xf numFmtId="0" fontId="0" fillId="0" borderId="0"/>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63" fillId="4" borderId="0" applyNumberFormat="0" applyBorder="0" applyAlignment="0" applyProtection="0">
      <alignment vertical="center"/>
    </xf>
    <xf numFmtId="0" fontId="0" fillId="0" borderId="0"/>
    <xf numFmtId="0" fontId="21" fillId="3" borderId="0" applyNumberFormat="0" applyBorder="0" applyAlignment="0" applyProtection="0">
      <alignment vertical="center"/>
    </xf>
    <xf numFmtId="0" fontId="0" fillId="0" borderId="0"/>
    <xf numFmtId="0" fontId="25" fillId="0" borderId="0">
      <alignment vertical="top"/>
    </xf>
    <xf numFmtId="0" fontId="30" fillId="0" borderId="0"/>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0" fillId="0" borderId="0"/>
    <xf numFmtId="0" fontId="21" fillId="4" borderId="0" applyNumberFormat="0" applyBorder="0" applyAlignment="0" applyProtection="0">
      <alignment vertical="center"/>
    </xf>
    <xf numFmtId="0" fontId="0" fillId="0" borderId="0"/>
    <xf numFmtId="0" fontId="0" fillId="0" borderId="0"/>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4" fillId="9"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56" fillId="0" borderId="0"/>
    <xf numFmtId="0" fontId="4"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4" fillId="5" borderId="0" applyNumberFormat="0" applyBorder="0" applyAlignment="0" applyProtection="0"/>
    <xf numFmtId="0" fontId="24" fillId="9" borderId="0" applyNumberFormat="0" applyBorder="0" applyAlignment="0" applyProtection="0">
      <alignment vertical="center"/>
    </xf>
    <xf numFmtId="0" fontId="0" fillId="0" borderId="0">
      <protection locked="0"/>
    </xf>
    <xf numFmtId="0" fontId="25" fillId="0" borderId="0">
      <alignment vertical="top"/>
    </xf>
    <xf numFmtId="0" fontId="4" fillId="4" borderId="0" applyNumberFormat="0" applyBorder="0" applyAlignment="0" applyProtection="0">
      <alignment vertical="center"/>
    </xf>
    <xf numFmtId="0" fontId="4" fillId="5" borderId="0" applyNumberFormat="0" applyBorder="0" applyAlignment="0" applyProtection="0"/>
    <xf numFmtId="0" fontId="0" fillId="0" borderId="0">
      <protection locked="0"/>
    </xf>
    <xf numFmtId="0" fontId="4" fillId="4" borderId="0" applyNumberFormat="0" applyBorder="0" applyAlignment="0" applyProtection="0">
      <alignment vertical="center"/>
    </xf>
    <xf numFmtId="0" fontId="21" fillId="25" borderId="0" applyNumberFormat="0" applyBorder="0" applyAlignment="0" applyProtection="0">
      <alignment vertical="center"/>
    </xf>
    <xf numFmtId="0" fontId="0" fillId="0" borderId="0">
      <protection locked="0"/>
    </xf>
    <xf numFmtId="0" fontId="21" fillId="0" borderId="0"/>
    <xf numFmtId="0" fontId="0" fillId="0" borderId="0" applyNumberFormat="0" applyFill="0" applyBorder="0" applyAlignment="0" applyProtection="0"/>
    <xf numFmtId="0" fontId="21" fillId="16" borderId="0" applyNumberFormat="0" applyBorder="0" applyAlignment="0" applyProtection="0">
      <alignment vertical="center"/>
    </xf>
    <xf numFmtId="0" fontId="21" fillId="11" borderId="0" applyNumberFormat="0" applyBorder="0" applyAlignment="0" applyProtection="0">
      <alignment vertical="center"/>
    </xf>
    <xf numFmtId="0" fontId="0" fillId="0" borderId="0">
      <protection locked="0"/>
    </xf>
    <xf numFmtId="0" fontId="21" fillId="16" borderId="0" applyNumberFormat="0" applyBorder="0" applyAlignment="0" applyProtection="0">
      <alignment vertical="center"/>
    </xf>
    <xf numFmtId="0" fontId="4" fillId="25" borderId="0" applyNumberFormat="0" applyBorder="0" applyAlignment="0" applyProtection="0">
      <alignment vertical="center"/>
    </xf>
    <xf numFmtId="0" fontId="0" fillId="0" borderId="0">
      <protection locked="0"/>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protection locked="0"/>
    </xf>
    <xf numFmtId="0" fontId="25" fillId="0" borderId="0">
      <alignment vertical="top"/>
    </xf>
    <xf numFmtId="0" fontId="17" fillId="6" borderId="0" applyNumberFormat="0" applyBorder="0" applyAlignment="0" applyProtection="0">
      <alignment vertical="center"/>
    </xf>
    <xf numFmtId="0" fontId="0" fillId="0" borderId="0">
      <protection locked="0"/>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5" fillId="0" borderId="0">
      <alignment vertical="top"/>
    </xf>
    <xf numFmtId="0" fontId="0" fillId="0" borderId="0"/>
    <xf numFmtId="0" fontId="20" fillId="8" borderId="14" applyNumberFormat="0" applyAlignment="0" applyProtection="0">
      <alignment vertical="center"/>
    </xf>
    <xf numFmtId="0" fontId="21" fillId="18" borderId="0" applyNumberFormat="0" applyBorder="0" applyAlignment="0" applyProtection="0">
      <alignment vertical="center"/>
    </xf>
    <xf numFmtId="0" fontId="4" fillId="1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4" fillId="1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30" fillId="0" borderId="0"/>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17" fillId="4" borderId="0" applyNumberFormat="0" applyBorder="0" applyAlignment="0" applyProtection="0">
      <alignment vertical="center"/>
    </xf>
    <xf numFmtId="0" fontId="27" fillId="12" borderId="0" applyNumberFormat="0" applyBorder="0" applyAlignment="0" applyProtection="0">
      <alignment vertical="center"/>
    </xf>
    <xf numFmtId="0" fontId="0" fillId="0" borderId="0"/>
    <xf numFmtId="0" fontId="4" fillId="14" borderId="0" applyNumberFormat="0" applyBorder="0" applyAlignment="0" applyProtection="0"/>
    <xf numFmtId="0" fontId="0" fillId="0" borderId="0"/>
    <xf numFmtId="0" fontId="40" fillId="4" borderId="0" applyNumberFormat="0" applyBorder="0" applyAlignment="0" applyProtection="0">
      <alignment vertical="center"/>
    </xf>
    <xf numFmtId="0" fontId="51" fillId="16" borderId="0" applyNumberFormat="0" applyBorder="0" applyAlignment="0" applyProtection="0">
      <alignment vertical="center"/>
    </xf>
    <xf numFmtId="0" fontId="17" fillId="6" borderId="0" applyNumberFormat="0" applyBorder="0" applyAlignment="0" applyProtection="0">
      <alignment vertical="center"/>
    </xf>
    <xf numFmtId="0" fontId="4"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4" fillId="14" borderId="0" applyNumberFormat="0" applyBorder="0" applyAlignment="0" applyProtection="0"/>
    <xf numFmtId="0" fontId="0" fillId="0" borderId="0"/>
    <xf numFmtId="0" fontId="30" fillId="0" borderId="0" applyNumberFormat="0" applyFill="0" applyBorder="0" applyAlignment="0" applyProtection="0">
      <alignment vertical="center"/>
    </xf>
    <xf numFmtId="0" fontId="40" fillId="4" borderId="0" applyNumberFormat="0" applyBorder="0" applyAlignment="0" applyProtection="0">
      <alignment vertical="center"/>
    </xf>
    <xf numFmtId="0" fontId="25" fillId="0" borderId="0">
      <alignment vertical="top"/>
    </xf>
    <xf numFmtId="0" fontId="32" fillId="0" borderId="16"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32" fillId="0" borderId="16"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0" fillId="0" borderId="0" applyNumberFormat="0" applyFill="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21" fillId="9" borderId="0" applyNumberFormat="0" applyBorder="0" applyAlignment="0" applyProtection="0">
      <alignment vertical="center"/>
    </xf>
    <xf numFmtId="0" fontId="32" fillId="0" borderId="16" applyNumberFormat="0" applyFill="0" applyAlignment="0" applyProtection="0">
      <alignment vertical="center"/>
    </xf>
    <xf numFmtId="0" fontId="4" fillId="7"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27" fillId="12" borderId="0" applyNumberFormat="0" applyBorder="0" applyAlignment="0" applyProtection="0">
      <alignment vertical="center"/>
    </xf>
    <xf numFmtId="0" fontId="0" fillId="0" borderId="0"/>
    <xf numFmtId="0" fontId="21" fillId="7" borderId="0" applyNumberFormat="0" applyBorder="0" applyAlignment="0" applyProtection="0">
      <alignment vertical="center"/>
    </xf>
    <xf numFmtId="0" fontId="0" fillId="0" borderId="0"/>
    <xf numFmtId="0" fontId="59" fillId="0" borderId="21" applyNumberFormat="0" applyFill="0" applyAlignment="0" applyProtection="0">
      <alignment vertical="center"/>
    </xf>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7" fillId="36" borderId="0" applyNumberFormat="0" applyBorder="0" applyAlignment="0" applyProtection="0">
      <alignment vertical="center"/>
    </xf>
    <xf numFmtId="0" fontId="0" fillId="0" borderId="0"/>
    <xf numFmtId="0" fontId="0" fillId="0" borderId="0"/>
    <xf numFmtId="0" fontId="4" fillId="9" borderId="0" applyNumberFormat="0" applyBorder="0" applyAlignment="0" applyProtection="0">
      <alignment vertical="center"/>
    </xf>
    <xf numFmtId="0" fontId="52" fillId="29" borderId="0" applyNumberFormat="0" applyBorder="0" applyAlignment="0" applyProtection="0">
      <alignment vertical="center"/>
    </xf>
    <xf numFmtId="0" fontId="60" fillId="0" borderId="0" applyNumberFormat="0" applyFill="0" applyBorder="0" applyAlignment="0" applyProtection="0">
      <alignment vertical="center"/>
    </xf>
    <xf numFmtId="0" fontId="4" fillId="7"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17" fillId="4"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193" fontId="30" fillId="0" borderId="0" applyFont="0" applyFill="0" applyBorder="0" applyAlignment="0" applyProtection="0"/>
    <xf numFmtId="0" fontId="21" fillId="7" borderId="0" applyNumberFormat="0" applyBorder="0" applyAlignment="0" applyProtection="0">
      <alignment vertical="center"/>
    </xf>
    <xf numFmtId="0" fontId="17" fillId="4" borderId="0" applyNumberFormat="0" applyBorder="0" applyAlignment="0" applyProtection="0">
      <alignment vertical="center"/>
    </xf>
    <xf numFmtId="0" fontId="0" fillId="0" borderId="0"/>
    <xf numFmtId="0" fontId="21" fillId="7"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4"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51" fillId="6" borderId="0" applyNumberFormat="0" applyBorder="0" applyAlignment="0" applyProtection="0">
      <alignment vertical="center"/>
    </xf>
    <xf numFmtId="0" fontId="4" fillId="7" borderId="0" applyNumberFormat="0" applyBorder="0" applyAlignment="0" applyProtection="0">
      <alignment vertical="center"/>
    </xf>
    <xf numFmtId="0" fontId="21" fillId="7" borderId="0" applyNumberFormat="0" applyBorder="0" applyAlignment="0" applyProtection="0">
      <alignment vertical="center"/>
    </xf>
    <xf numFmtId="0" fontId="25" fillId="0" borderId="0">
      <alignment vertical="top"/>
    </xf>
    <xf numFmtId="0" fontId="21" fillId="31" borderId="0" applyNumberFormat="0" applyBorder="0" applyAlignment="0" applyProtection="0">
      <alignment vertical="center"/>
    </xf>
    <xf numFmtId="0" fontId="4" fillId="7"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21" fillId="31" borderId="0" applyNumberFormat="0" applyBorder="0" applyAlignment="0" applyProtection="0">
      <alignment vertical="center"/>
    </xf>
    <xf numFmtId="0" fontId="24" fillId="9" borderId="0" applyNumberFormat="0" applyBorder="0" applyAlignment="0" applyProtection="0">
      <alignment vertical="center"/>
    </xf>
    <xf numFmtId="0" fontId="4" fillId="7" borderId="0" applyNumberFormat="0" applyBorder="0" applyAlignment="0" applyProtection="0">
      <alignment vertical="center"/>
    </xf>
    <xf numFmtId="0" fontId="50" fillId="25"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50" fillId="29" borderId="0" applyNumberFormat="0" applyBorder="0" applyAlignment="0" applyProtection="0">
      <alignment vertical="center"/>
    </xf>
    <xf numFmtId="0" fontId="17" fillId="6" borderId="0" applyNumberFormat="0" applyBorder="0" applyAlignment="0" applyProtection="0">
      <alignment vertical="center"/>
    </xf>
    <xf numFmtId="0" fontId="51" fillId="9" borderId="0" applyNumberFormat="0" applyBorder="0" applyAlignment="0" applyProtection="0">
      <alignment vertical="center"/>
    </xf>
    <xf numFmtId="0" fontId="4" fillId="7"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51" fillId="31" borderId="0" applyNumberFormat="0" applyBorder="0" applyAlignment="0" applyProtection="0">
      <alignment vertical="center"/>
    </xf>
    <xf numFmtId="0" fontId="4" fillId="7"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4" fillId="7"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51" fillId="7" borderId="0" applyNumberFormat="0" applyBorder="0" applyAlignment="0" applyProtection="0">
      <alignment vertical="center"/>
    </xf>
    <xf numFmtId="0" fontId="25" fillId="0" borderId="0">
      <alignment vertical="top"/>
    </xf>
    <xf numFmtId="0" fontId="21" fillId="6" borderId="0" applyNumberFormat="0" applyBorder="0" applyAlignment="0" applyProtection="0">
      <alignment vertical="center"/>
    </xf>
    <xf numFmtId="0" fontId="21" fillId="26" borderId="0" applyNumberFormat="0" applyBorder="0" applyAlignment="0" applyProtection="0">
      <alignment vertical="center"/>
    </xf>
    <xf numFmtId="0" fontId="73" fillId="0" borderId="0"/>
    <xf numFmtId="0" fontId="21" fillId="9" borderId="0" applyNumberFormat="0" applyBorder="0" applyAlignment="0" applyProtection="0">
      <alignment vertical="center"/>
    </xf>
    <xf numFmtId="0" fontId="4" fillId="4" borderId="0" applyNumberFormat="0" applyBorder="0" applyAlignment="0" applyProtection="0">
      <alignment vertical="center"/>
    </xf>
    <xf numFmtId="0" fontId="73" fillId="0" borderId="0"/>
    <xf numFmtId="0" fontId="21" fillId="9" borderId="0" applyNumberFormat="0" applyBorder="0" applyAlignment="0" applyProtection="0">
      <alignment vertical="center"/>
    </xf>
    <xf numFmtId="0" fontId="4" fillId="4" borderId="0" applyNumberFormat="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xf numFmtId="0" fontId="21" fillId="4" borderId="0" applyNumberFormat="0" applyBorder="0" applyAlignment="0" applyProtection="0">
      <alignment vertical="center"/>
    </xf>
    <xf numFmtId="0" fontId="30" fillId="0" borderId="0"/>
    <xf numFmtId="0" fontId="21" fillId="9" borderId="0" applyNumberFormat="0" applyBorder="0" applyAlignment="0" applyProtection="0">
      <alignment vertical="center"/>
    </xf>
    <xf numFmtId="0" fontId="4" fillId="4" borderId="0" applyNumberFormat="0" applyBorder="0" applyAlignment="0" applyProtection="0">
      <alignment vertical="center"/>
    </xf>
    <xf numFmtId="0" fontId="48" fillId="6" borderId="0" applyNumberFormat="0" applyBorder="0" applyAlignment="0" applyProtection="0">
      <alignment vertical="center"/>
    </xf>
    <xf numFmtId="0" fontId="4" fillId="26" borderId="0" applyNumberFormat="0" applyBorder="0" applyAlignment="0" applyProtection="0">
      <alignment vertical="center"/>
    </xf>
    <xf numFmtId="0" fontId="25" fillId="0" borderId="0">
      <alignment vertical="top"/>
    </xf>
    <xf numFmtId="0" fontId="30" fillId="0" borderId="0" applyNumberFormat="0" applyFill="0" applyBorder="0" applyAlignment="0" applyProtection="0">
      <alignment vertical="center"/>
    </xf>
    <xf numFmtId="0" fontId="25" fillId="0" borderId="0">
      <alignment vertical="top"/>
    </xf>
    <xf numFmtId="0" fontId="4" fillId="9" borderId="0" applyNumberFormat="0" applyBorder="0" applyAlignment="0" applyProtection="0">
      <alignment vertical="center"/>
    </xf>
    <xf numFmtId="0" fontId="21" fillId="16" borderId="0" applyNumberFormat="0" applyBorder="0" applyAlignment="0" applyProtection="0">
      <alignment vertical="center"/>
    </xf>
    <xf numFmtId="0" fontId="17" fillId="4" borderId="0" applyNumberFormat="0" applyBorder="0" applyAlignment="0" applyProtection="0">
      <alignment vertical="center"/>
    </xf>
    <xf numFmtId="0" fontId="36" fillId="0" borderId="0" applyNumberFormat="0" applyFill="0" applyBorder="0" applyAlignment="0" applyProtection="0">
      <alignment vertical="center"/>
    </xf>
    <xf numFmtId="0" fontId="25" fillId="0" borderId="0">
      <alignment vertical="top"/>
    </xf>
    <xf numFmtId="0" fontId="21" fillId="9" borderId="0" applyNumberFormat="0" applyBorder="0" applyAlignment="0" applyProtection="0">
      <alignment vertical="center"/>
    </xf>
    <xf numFmtId="0" fontId="42" fillId="0" borderId="0"/>
    <xf numFmtId="0" fontId="21" fillId="4" borderId="0" applyNumberFormat="0" applyBorder="0" applyAlignment="0" applyProtection="0">
      <alignment vertical="center"/>
    </xf>
    <xf numFmtId="0" fontId="42" fillId="0" borderId="0"/>
    <xf numFmtId="0" fontId="21" fillId="4" borderId="0" applyNumberFormat="0" applyBorder="0" applyAlignment="0" applyProtection="0">
      <alignment vertical="center"/>
    </xf>
    <xf numFmtId="0" fontId="17" fillId="4" borderId="0" applyNumberFormat="0" applyBorder="0" applyAlignment="0" applyProtection="0">
      <alignment vertical="center"/>
    </xf>
    <xf numFmtId="0" fontId="42" fillId="0" borderId="0"/>
    <xf numFmtId="0" fontId="17" fillId="4" borderId="0" applyNumberFormat="0" applyBorder="0" applyAlignment="0" applyProtection="0">
      <alignment vertical="center"/>
    </xf>
    <xf numFmtId="0" fontId="42" fillId="0" borderId="0"/>
    <xf numFmtId="0" fontId="17" fillId="6" borderId="0" applyNumberFormat="0" applyBorder="0" applyAlignment="0" applyProtection="0">
      <alignment vertical="center"/>
    </xf>
    <xf numFmtId="0" fontId="47" fillId="0" borderId="0" applyNumberFormat="0" applyFill="0" applyBorder="0" applyAlignment="0" applyProtection="0">
      <alignment vertical="center"/>
    </xf>
    <xf numFmtId="0" fontId="52" fillId="40" borderId="0" applyNumberFormat="0" applyBorder="0" applyAlignment="0" applyProtection="0">
      <alignment vertical="center"/>
    </xf>
    <xf numFmtId="0" fontId="21" fillId="26" borderId="0" applyNumberFormat="0" applyBorder="0" applyAlignment="0" applyProtection="0">
      <alignment vertical="center"/>
    </xf>
    <xf numFmtId="0" fontId="42" fillId="0" borderId="0"/>
    <xf numFmtId="0" fontId="42" fillId="0" borderId="0"/>
    <xf numFmtId="188" fontId="44" fillId="23" borderId="0"/>
    <xf numFmtId="0" fontId="42" fillId="0" borderId="0"/>
    <xf numFmtId="0" fontId="25" fillId="0" borderId="0">
      <alignment vertical="top"/>
    </xf>
    <xf numFmtId="0" fontId="42" fillId="0" borderId="0"/>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25" fillId="0" borderId="0">
      <alignment vertical="top"/>
    </xf>
    <xf numFmtId="0" fontId="25" fillId="0" borderId="0">
      <alignment vertical="top"/>
    </xf>
    <xf numFmtId="0" fontId="21" fillId="6" borderId="0" applyNumberFormat="0" applyBorder="0" applyAlignment="0" applyProtection="0">
      <alignment vertical="center"/>
    </xf>
    <xf numFmtId="0" fontId="25" fillId="0" borderId="0">
      <alignment vertical="top"/>
    </xf>
    <xf numFmtId="0" fontId="25" fillId="0" borderId="0">
      <alignment vertical="top"/>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25" fillId="0" borderId="0">
      <alignment vertical="top"/>
    </xf>
    <xf numFmtId="0" fontId="36" fillId="0" borderId="0" applyNumberFormat="0" applyFill="0" applyBorder="0" applyAlignment="0" applyProtection="0">
      <alignment vertical="center"/>
    </xf>
    <xf numFmtId="0" fontId="83" fillId="0" borderId="0">
      <alignment horizontal="center" wrapText="1"/>
      <protection locked="0"/>
    </xf>
    <xf numFmtId="0" fontId="25" fillId="0" borderId="0">
      <alignment vertical="top"/>
    </xf>
    <xf numFmtId="0" fontId="21" fillId="4" borderId="0" applyNumberFormat="0" applyBorder="0" applyAlignment="0" applyProtection="0">
      <alignment vertical="center"/>
    </xf>
    <xf numFmtId="0" fontId="25" fillId="0" borderId="0">
      <alignment vertical="top"/>
    </xf>
    <xf numFmtId="0" fontId="17" fillId="6" borderId="0" applyNumberFormat="0" applyBorder="0" applyAlignment="0" applyProtection="0">
      <alignment vertical="center"/>
    </xf>
    <xf numFmtId="0" fontId="51" fillId="6" borderId="0" applyNumberFormat="0" applyBorder="0" applyAlignment="0" applyProtection="0">
      <alignment vertical="center"/>
    </xf>
    <xf numFmtId="0" fontId="21" fillId="8" borderId="0" applyNumberFormat="0" applyBorder="0" applyAlignment="0" applyProtection="0">
      <alignment vertical="center"/>
    </xf>
    <xf numFmtId="0" fontId="4" fillId="35" borderId="0" applyNumberFormat="0" applyBorder="0" applyAlignment="0" applyProtection="0"/>
    <xf numFmtId="0" fontId="25" fillId="0" borderId="0">
      <alignment vertical="top"/>
    </xf>
    <xf numFmtId="0" fontId="21" fillId="3" borderId="0" applyNumberFormat="0" applyBorder="0" applyAlignment="0" applyProtection="0">
      <alignment vertical="center"/>
    </xf>
    <xf numFmtId="0" fontId="52" fillId="29" borderId="0" applyNumberFormat="0" applyBorder="0" applyAlignment="0" applyProtection="0">
      <alignment vertical="center"/>
    </xf>
    <xf numFmtId="0" fontId="17" fillId="6" borderId="0" applyNumberFormat="0" applyBorder="0" applyAlignment="0" applyProtection="0">
      <alignment vertical="center"/>
    </xf>
    <xf numFmtId="0" fontId="56" fillId="0" borderId="0"/>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56" fillId="0" borderId="0"/>
    <xf numFmtId="0" fontId="56" fillId="0" borderId="0"/>
    <xf numFmtId="0" fontId="73" fillId="0" borderId="0"/>
    <xf numFmtId="0" fontId="17" fillId="6" borderId="0" applyNumberFormat="0" applyBorder="0" applyAlignment="0" applyProtection="0">
      <alignment vertical="center"/>
    </xf>
    <xf numFmtId="0" fontId="73" fillId="0" borderId="0"/>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40" fillId="6" borderId="0" applyNumberFormat="0" applyBorder="0" applyAlignment="0" applyProtection="0">
      <alignment vertical="center"/>
    </xf>
    <xf numFmtId="0" fontId="30" fillId="0" borderId="0" applyNumberForma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3" fillId="0" borderId="0"/>
    <xf numFmtId="0" fontId="51" fillId="4" borderId="0" applyNumberFormat="0" applyBorder="0" applyAlignment="0" applyProtection="0">
      <alignment vertical="center"/>
    </xf>
    <xf numFmtId="0" fontId="56" fillId="0" borderId="0"/>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56" fillId="0" borderId="0"/>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4" fillId="64" borderId="0" applyNumberFormat="0" applyBorder="0" applyAlignment="0" applyProtection="0"/>
    <xf numFmtId="0" fontId="17" fillId="6" borderId="0" applyNumberFormat="0" applyBorder="0" applyAlignment="0" applyProtection="0">
      <alignment vertical="center"/>
    </xf>
    <xf numFmtId="0" fontId="50" fillId="29" borderId="0" applyNumberFormat="0" applyBorder="0" applyAlignment="0" applyProtection="0">
      <alignment vertical="center"/>
    </xf>
    <xf numFmtId="0" fontId="21" fillId="3" borderId="0" applyNumberFormat="0" applyBorder="0" applyAlignment="0" applyProtection="0">
      <alignment vertical="center"/>
    </xf>
    <xf numFmtId="0" fontId="4" fillId="35" borderId="0" applyNumberFormat="0" applyBorder="0" applyAlignment="0" applyProtection="0"/>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2" fillId="0" borderId="0"/>
    <xf numFmtId="0" fontId="4" fillId="7" borderId="0" applyNumberFormat="0" applyBorder="0" applyAlignment="0" applyProtection="0">
      <alignment vertical="center"/>
    </xf>
    <xf numFmtId="0" fontId="73" fillId="0" borderId="0"/>
    <xf numFmtId="0" fontId="17" fillId="6" borderId="0" applyNumberFormat="0" applyBorder="0" applyAlignment="0" applyProtection="0">
      <alignment vertical="center"/>
    </xf>
    <xf numFmtId="0" fontId="51" fillId="4" borderId="0" applyNumberFormat="0" applyBorder="0" applyAlignment="0" applyProtection="0">
      <alignment vertical="center"/>
    </xf>
    <xf numFmtId="0" fontId="21" fillId="1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30" fillId="0" borderId="0" applyNumberFormat="0" applyFill="0" applyBorder="0" applyAlignment="0" applyProtection="0">
      <alignment vertical="center"/>
    </xf>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30" fillId="0" borderId="0" applyNumberFormat="0" applyFill="0" applyBorder="0" applyAlignment="0" applyProtection="0">
      <alignment vertical="center"/>
    </xf>
    <xf numFmtId="0" fontId="50" fillId="29" borderId="0" applyNumberFormat="0" applyBorder="0" applyAlignment="0" applyProtection="0">
      <alignment vertical="center"/>
    </xf>
    <xf numFmtId="0" fontId="21" fillId="8"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8" borderId="0" applyNumberFormat="0" applyBorder="0" applyAlignment="0" applyProtection="0">
      <alignment vertical="center"/>
    </xf>
    <xf numFmtId="0" fontId="30" fillId="0" borderId="0" applyNumberFormat="0" applyFill="0" applyBorder="0" applyAlignment="0" applyProtection="0">
      <alignment vertical="center"/>
    </xf>
    <xf numFmtId="0" fontId="21" fillId="6" borderId="0" applyNumberFormat="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7" borderId="0" applyNumberFormat="0" applyBorder="0" applyAlignment="0" applyProtection="0">
      <alignment vertical="center"/>
    </xf>
    <xf numFmtId="0" fontId="48"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lignment vertical="top"/>
    </xf>
    <xf numFmtId="0" fontId="17" fillId="6" borderId="0" applyNumberFormat="0" applyBorder="0" applyAlignment="0" applyProtection="0">
      <alignment vertical="center"/>
    </xf>
    <xf numFmtId="0" fontId="25" fillId="0" borderId="0">
      <alignment vertical="top"/>
    </xf>
    <xf numFmtId="0" fontId="30" fillId="0" borderId="0"/>
    <xf numFmtId="0" fontId="21" fillId="7" borderId="0" applyNumberFormat="0" applyBorder="0" applyAlignment="0" applyProtection="0">
      <alignment vertical="center"/>
    </xf>
    <xf numFmtId="0" fontId="30" fillId="0" borderId="0"/>
    <xf numFmtId="0" fontId="52" fillId="29"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5" fillId="0" borderId="0">
      <alignment vertical="top"/>
    </xf>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29" borderId="0" applyNumberFormat="0" applyBorder="0" applyAlignment="0" applyProtection="0">
      <alignment vertical="center"/>
    </xf>
    <xf numFmtId="0" fontId="21" fillId="16" borderId="0" applyNumberFormat="0" applyBorder="0" applyAlignment="0" applyProtection="0">
      <alignment vertical="center"/>
    </xf>
    <xf numFmtId="0" fontId="53" fillId="16" borderId="0" applyNumberFormat="0" applyBorder="0" applyAlignment="0" applyProtection="0">
      <alignment vertical="center"/>
    </xf>
    <xf numFmtId="0" fontId="4" fillId="35" borderId="0" applyNumberFormat="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69" fillId="6" borderId="0" applyNumberFormat="0" applyBorder="0" applyAlignment="0" applyProtection="0">
      <alignment vertical="center"/>
    </xf>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29" borderId="0" applyNumberFormat="0" applyBorder="0" applyAlignment="0" applyProtection="0">
      <alignment vertical="center"/>
    </xf>
    <xf numFmtId="0" fontId="53" fillId="6" borderId="0" applyNumberFormat="0" applyBorder="0" applyAlignment="0" applyProtection="0">
      <alignment vertical="center"/>
    </xf>
    <xf numFmtId="0" fontId="24" fillId="9" borderId="0" applyNumberFormat="0" applyBorder="0" applyAlignment="0" applyProtection="0">
      <alignment vertical="center"/>
    </xf>
    <xf numFmtId="0" fontId="69"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29" borderId="0" applyNumberFormat="0" applyBorder="0" applyAlignment="0" applyProtection="0">
      <alignment vertical="center"/>
    </xf>
    <xf numFmtId="0" fontId="21" fillId="6" borderId="0" applyNumberFormat="0" applyBorder="0" applyAlignment="0" applyProtection="0">
      <alignment vertical="center"/>
    </xf>
    <xf numFmtId="0" fontId="53" fillId="6" borderId="0" applyNumberFormat="0" applyBorder="0" applyAlignment="0" applyProtection="0">
      <alignment vertical="center"/>
    </xf>
    <xf numFmtId="0" fontId="21" fillId="8" borderId="0" applyNumberFormat="0" applyBorder="0" applyAlignment="0" applyProtection="0">
      <alignment vertical="center"/>
    </xf>
    <xf numFmtId="0" fontId="50" fillId="29" borderId="0" applyNumberFormat="0" applyBorder="0" applyAlignment="0" applyProtection="0">
      <alignment vertical="center"/>
    </xf>
    <xf numFmtId="0" fontId="53" fillId="9" borderId="0" applyNumberFormat="0" applyBorder="0" applyAlignment="0" applyProtection="0">
      <alignment vertical="center"/>
    </xf>
    <xf numFmtId="0" fontId="55" fillId="29" borderId="0" applyNumberFormat="0" applyBorder="0" applyAlignment="0" applyProtection="0">
      <alignment vertical="center"/>
    </xf>
    <xf numFmtId="0" fontId="53" fillId="4" borderId="0" applyNumberFormat="0" applyBorder="0" applyAlignment="0" applyProtection="0">
      <alignment vertical="center"/>
    </xf>
    <xf numFmtId="0" fontId="21" fillId="4" borderId="0" applyNumberFormat="0" applyBorder="0" applyAlignment="0" applyProtection="0">
      <alignment vertical="center"/>
    </xf>
    <xf numFmtId="0" fontId="53" fillId="4" borderId="0" applyNumberFormat="0" applyBorder="0" applyAlignment="0" applyProtection="0">
      <alignment vertical="center"/>
    </xf>
    <xf numFmtId="0" fontId="52" fillId="29" borderId="0" applyNumberFormat="0" applyBorder="0" applyAlignment="0" applyProtection="0">
      <alignment vertical="center"/>
    </xf>
    <xf numFmtId="0" fontId="53" fillId="7" borderId="0" applyNumberFormat="0" applyBorder="0" applyAlignment="0" applyProtection="0">
      <alignment vertical="center"/>
    </xf>
    <xf numFmtId="0" fontId="52" fillId="29" borderId="0" applyNumberFormat="0" applyBorder="0" applyAlignment="0" applyProtection="0">
      <alignment vertical="center"/>
    </xf>
    <xf numFmtId="0" fontId="21" fillId="7" borderId="0" applyNumberFormat="0" applyBorder="0" applyAlignment="0" applyProtection="0">
      <alignment vertical="center"/>
    </xf>
    <xf numFmtId="0" fontId="53" fillId="7" borderId="0" applyNumberFormat="0" applyBorder="0" applyAlignment="0" applyProtection="0">
      <alignment vertical="center"/>
    </xf>
    <xf numFmtId="0" fontId="52" fillId="29" borderId="0" applyNumberFormat="0" applyBorder="0" applyAlignment="0" applyProtection="0">
      <alignment vertical="center"/>
    </xf>
    <xf numFmtId="0" fontId="53" fillId="8" borderId="0" applyNumberFormat="0" applyBorder="0" applyAlignment="0" applyProtection="0">
      <alignment vertical="center"/>
    </xf>
    <xf numFmtId="0" fontId="17" fillId="4" borderId="0" applyNumberFormat="0" applyBorder="0" applyAlignment="0" applyProtection="0">
      <alignment vertical="center"/>
    </xf>
    <xf numFmtId="0" fontId="52" fillId="29" borderId="0" applyNumberFormat="0" applyBorder="0" applyAlignment="0" applyProtection="0">
      <alignment vertical="center"/>
    </xf>
    <xf numFmtId="0" fontId="17" fillId="6" borderId="0" applyNumberFormat="0" applyBorder="0" applyAlignment="0" applyProtection="0">
      <alignment vertical="center"/>
    </xf>
    <xf numFmtId="0" fontId="53" fillId="8"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1" fillId="16" borderId="0" applyNumberFormat="0" applyBorder="0" applyAlignment="0" applyProtection="0">
      <alignment vertical="center"/>
    </xf>
    <xf numFmtId="0" fontId="4" fillId="16" borderId="0" applyNumberFormat="0" applyBorder="0" applyAlignment="0" applyProtection="0">
      <alignment vertical="center"/>
    </xf>
    <xf numFmtId="0" fontId="21" fillId="18" borderId="0" applyNumberFormat="0" applyBorder="0" applyAlignment="0" applyProtection="0">
      <alignment vertical="center"/>
    </xf>
    <xf numFmtId="0" fontId="4" fillId="16" borderId="0" applyNumberFormat="0" applyBorder="0" applyAlignment="0" applyProtection="0">
      <alignment vertical="center"/>
    </xf>
    <xf numFmtId="0" fontId="21" fillId="18"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21" fillId="16" borderId="0" applyNumberFormat="0" applyBorder="0" applyAlignment="0" applyProtection="0">
      <alignment vertical="center"/>
    </xf>
    <xf numFmtId="0" fontId="50" fillId="40" borderId="0" applyNumberFormat="0" applyBorder="0" applyAlignment="0" applyProtection="0">
      <alignment vertical="center"/>
    </xf>
    <xf numFmtId="0" fontId="4" fillId="16" borderId="0" applyNumberFormat="0" applyBorder="0" applyAlignment="0" applyProtection="0">
      <alignment vertical="center"/>
    </xf>
    <xf numFmtId="0" fontId="21" fillId="16" borderId="0" applyNumberFormat="0" applyBorder="0" applyAlignment="0" applyProtection="0">
      <alignment vertical="center"/>
    </xf>
    <xf numFmtId="0" fontId="4" fillId="16" borderId="0" applyNumberFormat="0" applyBorder="0" applyAlignment="0" applyProtection="0">
      <alignment vertical="center"/>
    </xf>
    <xf numFmtId="0" fontId="52" fillId="40"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4" fillId="9" borderId="0" applyNumberFormat="0" applyBorder="0" applyAlignment="0" applyProtection="0">
      <alignment vertical="center"/>
    </xf>
    <xf numFmtId="0" fontId="4" fillId="1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 fillId="16" borderId="0" applyNumberFormat="0" applyBorder="0" applyAlignment="0" applyProtection="0">
      <alignment vertical="center"/>
    </xf>
    <xf numFmtId="0" fontId="24" fillId="9" borderId="0" applyNumberFormat="0" applyBorder="0" applyAlignment="0" applyProtection="0">
      <alignment vertical="center"/>
    </xf>
    <xf numFmtId="0" fontId="4" fillId="16" borderId="0" applyNumberFormat="0" applyBorder="0" applyAlignment="0" applyProtection="0">
      <alignment vertical="center"/>
    </xf>
    <xf numFmtId="0" fontId="24" fillId="9" borderId="0" applyNumberFormat="0" applyBorder="0" applyAlignment="0" applyProtection="0">
      <alignment vertical="center"/>
    </xf>
    <xf numFmtId="0" fontId="4" fillId="16"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1" fillId="16" borderId="0" applyNumberFormat="0" applyBorder="0" applyAlignment="0" applyProtection="0">
      <alignment vertical="center"/>
    </xf>
    <xf numFmtId="0" fontId="4" fillId="16" borderId="0" applyNumberFormat="0" applyBorder="0" applyAlignment="0" applyProtection="0">
      <alignment vertical="center"/>
    </xf>
    <xf numFmtId="0" fontId="51" fillId="18"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21" fillId="30" borderId="0" applyNumberFormat="0" applyBorder="0" applyAlignment="0" applyProtection="0">
      <alignment vertical="center"/>
    </xf>
    <xf numFmtId="0" fontId="21" fillId="16" borderId="0" applyNumberFormat="0" applyBorder="0" applyAlignment="0" applyProtection="0">
      <alignment vertical="center"/>
    </xf>
    <xf numFmtId="0" fontId="51" fillId="16" borderId="0" applyNumberFormat="0" applyBorder="0" applyAlignment="0" applyProtection="0">
      <alignment vertical="center"/>
    </xf>
    <xf numFmtId="0" fontId="39" fillId="0" borderId="0" applyNumberFormat="0" applyFill="0" applyBorder="0" applyAlignment="0" applyProtection="0">
      <alignment vertical="center"/>
    </xf>
    <xf numFmtId="0" fontId="21" fillId="16" borderId="0" applyNumberFormat="0" applyBorder="0" applyAlignment="0" applyProtection="0">
      <alignment vertical="center"/>
    </xf>
    <xf numFmtId="0" fontId="52" fillId="11"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4" fillId="9" borderId="0" applyNumberFormat="0" applyBorder="0" applyAlignment="0" applyProtection="0">
      <alignment vertical="center"/>
    </xf>
    <xf numFmtId="0" fontId="21" fillId="16" borderId="0" applyNumberFormat="0" applyBorder="0" applyAlignment="0" applyProtection="0">
      <alignment vertical="center"/>
    </xf>
    <xf numFmtId="0" fontId="48" fillId="6" borderId="0" applyNumberFormat="0" applyBorder="0" applyAlignment="0" applyProtection="0">
      <alignment vertical="center"/>
    </xf>
    <xf numFmtId="0" fontId="50" fillId="29" borderId="0" applyNumberFormat="0" applyBorder="0" applyAlignment="0" applyProtection="0">
      <alignment vertical="center"/>
    </xf>
    <xf numFmtId="0" fontId="21" fillId="16"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52" fillId="29" borderId="0" applyNumberFormat="0" applyBorder="0" applyAlignment="0" applyProtection="0">
      <alignment vertical="center"/>
    </xf>
    <xf numFmtId="0" fontId="21" fillId="3" borderId="0" applyNumberFormat="0" applyBorder="0" applyAlignment="0" applyProtection="0">
      <alignment vertical="center"/>
    </xf>
    <xf numFmtId="0" fontId="4" fillId="35" borderId="0" applyNumberFormat="0" applyBorder="0" applyAlignment="0" applyProtection="0"/>
    <xf numFmtId="0" fontId="52" fillId="29"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21" fillId="16" borderId="0" applyNumberFormat="0" applyBorder="0" applyAlignment="0" applyProtection="0">
      <alignment vertical="center"/>
    </xf>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 fillId="9"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63" fillId="4" borderId="0" applyNumberFormat="0" applyBorder="0" applyAlignment="0" applyProtection="0">
      <alignment vertical="center"/>
    </xf>
    <xf numFmtId="0" fontId="50" fillId="29" borderId="0" applyNumberFormat="0" applyBorder="0" applyAlignment="0" applyProtection="0">
      <alignment vertical="center"/>
    </xf>
    <xf numFmtId="0" fontId="4" fillId="16" borderId="0" applyNumberFormat="0" applyBorder="0" applyAlignment="0" applyProtection="0">
      <alignment vertical="center"/>
    </xf>
    <xf numFmtId="0" fontId="4" fillId="35" borderId="0" applyNumberFormat="0" applyBorder="0" applyAlignment="0" applyProtection="0"/>
    <xf numFmtId="0" fontId="52" fillId="29" borderId="0" applyNumberFormat="0" applyBorder="0" applyAlignment="0" applyProtection="0">
      <alignment vertical="center"/>
    </xf>
    <xf numFmtId="0" fontId="4" fillId="16" borderId="0" applyNumberFormat="0" applyBorder="0" applyAlignment="0" applyProtection="0">
      <alignment vertical="center"/>
    </xf>
    <xf numFmtId="0" fontId="4" fillId="35" borderId="0" applyNumberFormat="0" applyBorder="0" applyAlignment="0" applyProtection="0"/>
    <xf numFmtId="0" fontId="52" fillId="29" borderId="0" applyNumberFormat="0" applyBorder="0" applyAlignment="0" applyProtection="0">
      <alignment vertical="center"/>
    </xf>
    <xf numFmtId="0" fontId="4" fillId="16" borderId="0" applyNumberFormat="0" applyBorder="0" applyAlignment="0" applyProtection="0">
      <alignment vertical="center"/>
    </xf>
    <xf numFmtId="0" fontId="52" fillId="29" borderId="0" applyNumberFormat="0" applyBorder="0" applyAlignment="0" applyProtection="0">
      <alignment vertical="center"/>
    </xf>
    <xf numFmtId="0" fontId="21" fillId="3" borderId="0" applyNumberFormat="0" applyBorder="0" applyAlignment="0" applyProtection="0">
      <alignment vertical="center"/>
    </xf>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52" fillId="25" borderId="0" applyNumberFormat="0" applyBorder="0" applyAlignment="0" applyProtection="0">
      <alignment vertical="center"/>
    </xf>
    <xf numFmtId="0" fontId="21" fillId="3" borderId="0" applyNumberFormat="0" applyBorder="0" applyAlignment="0" applyProtection="0">
      <alignment vertical="center"/>
    </xf>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21" fillId="25" borderId="0" applyNumberFormat="0" applyBorder="0" applyAlignment="0" applyProtection="0">
      <alignment vertical="center"/>
    </xf>
    <xf numFmtId="0" fontId="17" fillId="4" borderId="0" applyNumberFormat="0" applyBorder="0" applyAlignment="0" applyProtection="0">
      <alignment vertical="center"/>
    </xf>
    <xf numFmtId="0" fontId="46" fillId="24" borderId="0" applyNumberFormat="0" applyBorder="0" applyAlignment="0" applyProtection="0"/>
    <xf numFmtId="0" fontId="21" fillId="8" borderId="0" applyNumberFormat="0" applyBorder="0" applyAlignment="0" applyProtection="0">
      <alignment vertical="center"/>
    </xf>
    <xf numFmtId="0" fontId="4" fillId="6" borderId="0" applyNumberFormat="0" applyBorder="0" applyAlignment="0" applyProtection="0">
      <alignment vertical="center"/>
    </xf>
    <xf numFmtId="0" fontId="21" fillId="25" borderId="0" applyNumberFormat="0" applyBorder="0" applyAlignment="0" applyProtection="0">
      <alignment vertical="center"/>
    </xf>
    <xf numFmtId="0" fontId="17" fillId="4" borderId="0" applyNumberFormat="0" applyBorder="0" applyAlignment="0" applyProtection="0">
      <alignment vertical="center"/>
    </xf>
    <xf numFmtId="0" fontId="46" fillId="24" borderId="0" applyNumberFormat="0" applyBorder="0" applyAlignment="0" applyProtection="0"/>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21" fillId="6" borderId="0" applyNumberFormat="0" applyBorder="0" applyAlignment="0" applyProtection="0">
      <alignment vertical="center"/>
    </xf>
    <xf numFmtId="0" fontId="4"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52" fillId="12" borderId="0" applyNumberFormat="0" applyBorder="0" applyAlignment="0" applyProtection="0">
      <alignment vertical="center"/>
    </xf>
    <xf numFmtId="0" fontId="21" fillId="6" borderId="0" applyNumberFormat="0" applyBorder="0" applyAlignment="0" applyProtection="0">
      <alignment vertical="center"/>
    </xf>
    <xf numFmtId="9" fontId="0" fillId="0" borderId="0" applyFont="0" applyFill="0" applyBorder="0" applyAlignment="0" applyProtection="0"/>
    <xf numFmtId="0" fontId="21" fillId="6" borderId="0" applyNumberFormat="0" applyBorder="0" applyAlignment="0" applyProtection="0">
      <alignment vertical="center"/>
    </xf>
    <xf numFmtId="9" fontId="0" fillId="0" borderId="0" applyFont="0" applyFill="0" applyBorder="0" applyAlignment="0" applyProtection="0"/>
    <xf numFmtId="0" fontId="4" fillId="6" borderId="0" applyNumberFormat="0" applyBorder="0" applyAlignment="0" applyProtection="0">
      <alignment vertical="center"/>
    </xf>
    <xf numFmtId="0" fontId="21" fillId="25" borderId="0" applyNumberFormat="0" applyBorder="0" applyAlignment="0" applyProtection="0">
      <alignment vertical="center"/>
    </xf>
    <xf numFmtId="0" fontId="17" fillId="4" borderId="0" applyNumberFormat="0" applyBorder="0" applyAlignment="0" applyProtection="0">
      <alignment vertical="center"/>
    </xf>
    <xf numFmtId="0" fontId="21" fillId="27" borderId="0" applyNumberFormat="0" applyBorder="0" applyAlignment="0" applyProtection="0">
      <alignment vertical="center"/>
    </xf>
    <xf numFmtId="0" fontId="24" fillId="9" borderId="0" applyNumberFormat="0" applyBorder="0" applyAlignment="0" applyProtection="0">
      <alignment vertical="center"/>
    </xf>
    <xf numFmtId="0" fontId="21" fillId="8" borderId="0" applyNumberFormat="0" applyBorder="0" applyAlignment="0" applyProtection="0">
      <alignment vertical="center"/>
    </xf>
    <xf numFmtId="0" fontId="4" fillId="6" borderId="0" applyNumberFormat="0" applyBorder="0" applyAlignment="0" applyProtection="0">
      <alignment vertical="center"/>
    </xf>
    <xf numFmtId="0" fontId="17" fillId="4"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87" fillId="48" borderId="30" applyNumberFormat="0" applyAlignment="0" applyProtection="0">
      <alignment vertical="center"/>
    </xf>
    <xf numFmtId="0" fontId="21" fillId="6" borderId="0" applyNumberFormat="0" applyBorder="0" applyAlignment="0" applyProtection="0">
      <alignment vertical="center"/>
    </xf>
    <xf numFmtId="0" fontId="51" fillId="25" borderId="0" applyNumberFormat="0" applyBorder="0" applyAlignment="0" applyProtection="0">
      <alignment vertical="center"/>
    </xf>
    <xf numFmtId="0" fontId="50" fillId="34" borderId="0" applyNumberFormat="0" applyBorder="0" applyAlignment="0" applyProtection="0">
      <alignment vertical="center"/>
    </xf>
    <xf numFmtId="0" fontId="4" fillId="6" borderId="0" applyNumberFormat="0" applyBorder="0" applyAlignment="0" applyProtection="0">
      <alignment vertical="center"/>
    </xf>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17" fillId="6" borderId="0" applyNumberFormat="0" applyBorder="0" applyAlignment="0" applyProtection="0">
      <alignment vertical="center"/>
    </xf>
    <xf numFmtId="0" fontId="4"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63" fillId="4" borderId="0" applyNumberFormat="0" applyBorder="0" applyAlignment="0" applyProtection="0">
      <alignment vertical="center"/>
    </xf>
    <xf numFmtId="0" fontId="24" fillId="9"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29"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89" fillId="0" borderId="27" applyNumberFormat="0" applyFill="0" applyAlignment="0" applyProtection="0">
      <alignment vertical="center"/>
    </xf>
    <xf numFmtId="0" fontId="21" fillId="6" borderId="0" applyNumberFormat="0" applyBorder="0" applyAlignment="0" applyProtection="0">
      <alignment vertical="center"/>
    </xf>
    <xf numFmtId="0" fontId="21" fillId="26" borderId="0" applyNumberFormat="0" applyBorder="0" applyAlignment="0" applyProtection="0">
      <alignment vertical="center"/>
    </xf>
    <xf numFmtId="0" fontId="36" fillId="0" borderId="0" applyNumberFormat="0" applyFill="0" applyBorder="0" applyAlignment="0" applyProtection="0">
      <alignment vertical="center"/>
    </xf>
    <xf numFmtId="0" fontId="21"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4" borderId="0" applyNumberFormat="0" applyBorder="0" applyAlignment="0" applyProtection="0">
      <alignment vertical="center"/>
    </xf>
    <xf numFmtId="0" fontId="52" fillId="2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70" fillId="11" borderId="0" applyNumberFormat="0" applyBorder="0" applyAlignment="0" applyProtection="0">
      <alignment vertical="center"/>
    </xf>
    <xf numFmtId="0" fontId="21" fillId="9" borderId="0" applyNumberFormat="0" applyBorder="0" applyAlignment="0" applyProtection="0">
      <alignment vertical="center"/>
    </xf>
    <xf numFmtId="0" fontId="24" fillId="9" borderId="0" applyNumberFormat="0" applyBorder="0" applyAlignment="0" applyProtection="0">
      <alignment vertical="center"/>
    </xf>
    <xf numFmtId="0" fontId="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4" fillId="9" borderId="0" applyNumberFormat="0" applyBorder="0" applyAlignment="0" applyProtection="0">
      <alignment vertical="center"/>
    </xf>
    <xf numFmtId="0" fontId="51" fillId="4"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4" fillId="9" borderId="0" applyNumberFormat="0" applyBorder="0" applyAlignment="0" applyProtection="0">
      <alignment vertical="center"/>
    </xf>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5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84" fillId="48" borderId="30" applyNumberFormat="0" applyAlignment="0" applyProtection="0">
      <alignment vertical="center"/>
    </xf>
    <xf numFmtId="0" fontId="17" fillId="6" borderId="0" applyNumberFormat="0" applyBorder="0" applyAlignment="0" applyProtection="0">
      <alignment vertical="center"/>
    </xf>
    <xf numFmtId="0" fontId="21" fillId="9" borderId="0" applyNumberFormat="0" applyBorder="0" applyAlignment="0" applyProtection="0">
      <alignment vertical="center"/>
    </xf>
    <xf numFmtId="0" fontId="84" fillId="48" borderId="30" applyNumberFormat="0" applyAlignment="0" applyProtection="0">
      <alignment vertical="center"/>
    </xf>
    <xf numFmtId="0" fontId="17" fillId="6" borderId="0" applyNumberFormat="0" applyBorder="0" applyAlignment="0" applyProtection="0">
      <alignment vertical="center"/>
    </xf>
    <xf numFmtId="0" fontId="52" fillId="29" borderId="0" applyNumberFormat="0" applyBorder="0" applyAlignment="0" applyProtection="0">
      <alignment vertical="center"/>
    </xf>
    <xf numFmtId="0" fontId="4" fillId="9" borderId="0" applyNumberFormat="0" applyBorder="0" applyAlignment="0" applyProtection="0">
      <alignment vertical="center"/>
    </xf>
    <xf numFmtId="0" fontId="21" fillId="27" borderId="0" applyNumberFormat="0" applyBorder="0" applyAlignment="0" applyProtection="0">
      <alignment vertical="center"/>
    </xf>
    <xf numFmtId="0" fontId="29" fillId="4" borderId="0" applyNumberFormat="0" applyBorder="0" applyAlignment="0" applyProtection="0">
      <alignment vertical="center"/>
    </xf>
    <xf numFmtId="0" fontId="21" fillId="27" borderId="0" applyNumberFormat="0" applyBorder="0" applyAlignment="0" applyProtection="0">
      <alignment vertical="center"/>
    </xf>
    <xf numFmtId="0" fontId="29" fillId="4" borderId="0" applyNumberFormat="0" applyBorder="0" applyAlignment="0" applyProtection="0">
      <alignment vertical="center"/>
    </xf>
    <xf numFmtId="0" fontId="21" fillId="27" borderId="0" applyNumberFormat="0" applyBorder="0" applyAlignment="0" applyProtection="0">
      <alignment vertical="center"/>
    </xf>
    <xf numFmtId="0" fontId="29" fillId="4" borderId="0" applyNumberFormat="0" applyBorder="0" applyAlignment="0" applyProtection="0">
      <alignment vertical="center"/>
    </xf>
    <xf numFmtId="0" fontId="21" fillId="27" borderId="0" applyNumberFormat="0" applyBorder="0" applyAlignment="0" applyProtection="0">
      <alignment vertical="center"/>
    </xf>
    <xf numFmtId="0" fontId="29" fillId="4" borderId="0" applyNumberFormat="0" applyBorder="0" applyAlignment="0" applyProtection="0">
      <alignment vertical="center"/>
    </xf>
    <xf numFmtId="0" fontId="21" fillId="4"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4" borderId="0" applyNumberFormat="0" applyBorder="0" applyAlignment="0" applyProtection="0">
      <alignment vertical="center"/>
    </xf>
    <xf numFmtId="0" fontId="21" fillId="26" borderId="0" applyNumberFormat="0" applyBorder="0" applyAlignment="0" applyProtection="0">
      <alignment vertical="center"/>
    </xf>
    <xf numFmtId="0" fontId="4" fillId="4" borderId="0" applyNumberFormat="0" applyBorder="0" applyAlignment="0" applyProtection="0">
      <alignment vertical="center"/>
    </xf>
    <xf numFmtId="0" fontId="21" fillId="4" borderId="0" applyNumberFormat="0" applyBorder="0" applyAlignment="0" applyProtection="0">
      <alignment vertical="center"/>
    </xf>
    <xf numFmtId="0" fontId="4" fillId="4" borderId="0" applyNumberFormat="0" applyBorder="0" applyAlignment="0" applyProtection="0">
      <alignment vertical="center"/>
    </xf>
    <xf numFmtId="0" fontId="21" fillId="26" borderId="0" applyNumberFormat="0" applyBorder="0" applyAlignment="0" applyProtection="0">
      <alignment vertical="center"/>
    </xf>
    <xf numFmtId="0" fontId="4" fillId="4" borderId="0" applyNumberFormat="0" applyBorder="0" applyAlignment="0" applyProtection="0">
      <alignment vertical="center"/>
    </xf>
    <xf numFmtId="0" fontId="21" fillId="26"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6" fillId="0" borderId="0" applyNumberFormat="0" applyFill="0" applyBorder="0" applyAlignment="0" applyProtection="0">
      <alignment vertical="center"/>
    </xf>
    <xf numFmtId="0" fontId="19" fillId="7" borderId="0" applyNumberFormat="0" applyBorder="0" applyAlignment="0" applyProtection="0">
      <alignment vertical="center"/>
    </xf>
    <xf numFmtId="0" fontId="21" fillId="4" borderId="0" applyNumberFormat="0" applyBorder="0" applyAlignment="0" applyProtection="0">
      <alignment vertical="center"/>
    </xf>
    <xf numFmtId="0" fontId="61" fillId="0" borderId="22" applyNumberFormat="0" applyFill="0" applyProtection="0">
      <alignment horizontal="center"/>
    </xf>
    <xf numFmtId="0" fontId="4" fillId="4" borderId="0" applyNumberFormat="0" applyBorder="0" applyAlignment="0" applyProtection="0">
      <alignment vertical="center"/>
    </xf>
    <xf numFmtId="0" fontId="51" fillId="26" borderId="0" applyNumberFormat="0" applyBorder="0" applyAlignment="0" applyProtection="0">
      <alignment vertical="center"/>
    </xf>
    <xf numFmtId="0" fontId="4" fillId="4" borderId="0" applyNumberFormat="0" applyBorder="0" applyAlignment="0" applyProtection="0">
      <alignment vertical="center"/>
    </xf>
    <xf numFmtId="0" fontId="29" fillId="4" borderId="0" applyNumberFormat="0" applyBorder="0" applyAlignment="0" applyProtection="0">
      <alignment vertical="center"/>
    </xf>
    <xf numFmtId="0" fontId="4" fillId="4" borderId="0" applyNumberFormat="0" applyBorder="0" applyAlignment="0" applyProtection="0">
      <alignment vertical="center"/>
    </xf>
    <xf numFmtId="0" fontId="0" fillId="0" borderId="0" applyNumberFormat="0" applyFill="0" applyBorder="0" applyAlignment="0" applyProtection="0"/>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52" fillId="34" borderId="0" applyNumberFormat="0" applyBorder="0" applyAlignment="0" applyProtection="0">
      <alignment vertical="center"/>
    </xf>
    <xf numFmtId="0" fontId="21" fillId="4" borderId="0" applyNumberFormat="0" applyBorder="0" applyAlignment="0" applyProtection="0">
      <alignment vertical="center"/>
    </xf>
    <xf numFmtId="0" fontId="29" fillId="4" borderId="0" applyNumberFormat="0" applyBorder="0" applyAlignment="0" applyProtection="0">
      <alignment vertical="center"/>
    </xf>
    <xf numFmtId="0" fontId="21"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17" fillId="6"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50" fillId="5" borderId="0" applyNumberFormat="0" applyBorder="0" applyAlignment="0" applyProtection="0"/>
    <xf numFmtId="0" fontId="4"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4" fillId="9" borderId="0" applyNumberFormat="0" applyBorder="0" applyAlignment="0" applyProtection="0">
      <alignment vertical="center"/>
    </xf>
    <xf numFmtId="0" fontId="46" fillId="24" borderId="0" applyNumberFormat="0" applyBorder="0" applyAlignment="0" applyProtection="0"/>
    <xf numFmtId="0" fontId="21" fillId="7" borderId="0" applyNumberFormat="0" applyBorder="0" applyAlignment="0" applyProtection="0">
      <alignment vertical="center"/>
    </xf>
    <xf numFmtId="0" fontId="36" fillId="0" borderId="0" applyNumberFormat="0" applyFill="0" applyBorder="0" applyAlignment="0" applyProtection="0">
      <alignment vertical="center"/>
    </xf>
    <xf numFmtId="0" fontId="21" fillId="7" borderId="0" applyNumberFormat="0" applyBorder="0" applyAlignment="0" applyProtection="0">
      <alignment vertical="center"/>
    </xf>
    <xf numFmtId="0" fontId="4" fillId="7" borderId="0" applyNumberFormat="0" applyBorder="0" applyAlignment="0" applyProtection="0">
      <alignment vertical="center"/>
    </xf>
    <xf numFmtId="0" fontId="21" fillId="7" borderId="0" applyNumberFormat="0" applyBorder="0" applyAlignment="0" applyProtection="0">
      <alignment vertical="center"/>
    </xf>
    <xf numFmtId="0" fontId="30" fillId="0" borderId="6" applyNumberFormat="0" applyFill="0" applyProtection="0">
      <alignment horizontal="right"/>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21" fillId="18" borderId="0" applyNumberFormat="0" applyBorder="0" applyAlignment="0" applyProtection="0">
      <alignment vertical="center"/>
    </xf>
    <xf numFmtId="0" fontId="52" fillId="18" borderId="0" applyNumberFormat="0" applyBorder="0" applyAlignment="0" applyProtection="0">
      <alignment vertical="center"/>
    </xf>
    <xf numFmtId="0" fontId="55" fillId="40"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7" fillId="4" borderId="0" applyNumberFormat="0" applyBorder="0" applyAlignment="0" applyProtection="0">
      <alignment vertical="center"/>
    </xf>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5" fillId="0" borderId="0" applyNumberFormat="0" applyFill="0" applyBorder="0" applyAlignment="0" applyProtection="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1" fillId="7"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4" fillId="7" borderId="0" applyNumberFormat="0" applyBorder="0" applyAlignment="0" applyProtection="0">
      <alignment vertical="center"/>
    </xf>
    <xf numFmtId="0" fontId="29" fillId="4" borderId="0" applyNumberFormat="0" applyBorder="0" applyAlignment="0" applyProtection="0">
      <alignment vertical="center"/>
    </xf>
    <xf numFmtId="0" fontId="4" fillId="7" borderId="0" applyNumberFormat="0" applyBorder="0" applyAlignment="0" applyProtection="0">
      <alignment vertical="center"/>
    </xf>
    <xf numFmtId="0" fontId="22" fillId="9" borderId="0" applyNumberFormat="0" applyBorder="0" applyAlignment="0" applyProtection="0">
      <alignment vertical="center"/>
    </xf>
    <xf numFmtId="0" fontId="29" fillId="4" borderId="0" applyNumberFormat="0" applyBorder="0" applyAlignment="0" applyProtection="0">
      <alignment vertical="center"/>
    </xf>
    <xf numFmtId="0" fontId="4" fillId="7" borderId="0" applyNumberFormat="0" applyBorder="0" applyAlignment="0" applyProtection="0">
      <alignment vertical="center"/>
    </xf>
    <xf numFmtId="0" fontId="29" fillId="4"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21" fillId="7"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9" fillId="4" borderId="0" applyNumberFormat="0" applyBorder="0" applyAlignment="0" applyProtection="0">
      <alignment vertical="center"/>
    </xf>
    <xf numFmtId="0" fontId="4" fillId="8" borderId="0" applyNumberFormat="0" applyBorder="0" applyAlignment="0" applyProtection="0">
      <alignment vertical="center"/>
    </xf>
    <xf numFmtId="0" fontId="4" fillId="14" borderId="0" applyNumberFormat="0" applyBorder="0" applyAlignment="0" applyProtection="0"/>
    <xf numFmtId="0" fontId="4" fillId="8" borderId="0" applyNumberFormat="0" applyBorder="0" applyAlignment="0" applyProtection="0">
      <alignment vertical="center"/>
    </xf>
    <xf numFmtId="0" fontId="24" fillId="9" borderId="0" applyNumberFormat="0" applyBorder="0" applyAlignment="0" applyProtection="0">
      <alignment vertical="center"/>
    </xf>
    <xf numFmtId="0" fontId="4" fillId="14" borderId="0" applyNumberFormat="0" applyBorder="0" applyAlignment="0" applyProtection="0"/>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17"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0" fillId="0" borderId="0" applyNumberFormat="0" applyFill="0" applyBorder="0" applyAlignment="0" applyProtection="0"/>
    <xf numFmtId="0" fontId="4" fillId="8" borderId="0" applyNumberFormat="0" applyBorder="0" applyAlignment="0" applyProtection="0">
      <alignment vertical="center"/>
    </xf>
    <xf numFmtId="0" fontId="21" fillId="8" borderId="0" applyNumberFormat="0" applyBorder="0" applyAlignment="0" applyProtection="0">
      <alignment vertical="center"/>
    </xf>
    <xf numFmtId="0" fontId="4" fillId="8" borderId="0" applyNumberFormat="0" applyBorder="0" applyAlignment="0" applyProtection="0">
      <alignment vertical="center"/>
    </xf>
    <xf numFmtId="0" fontId="27" fillId="34"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0" fillId="4" borderId="0" applyNumberFormat="0" applyBorder="0" applyAlignment="0" applyProtection="0">
      <alignment vertical="center"/>
    </xf>
    <xf numFmtId="0" fontId="4" fillId="8" borderId="0" applyNumberFormat="0" applyBorder="0" applyAlignment="0" applyProtection="0">
      <alignment vertical="center"/>
    </xf>
    <xf numFmtId="0" fontId="40"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 fillId="8" borderId="0" applyNumberFormat="0" applyBorder="0" applyAlignment="0" applyProtection="0">
      <alignment vertical="center"/>
    </xf>
    <xf numFmtId="0" fontId="50" fillId="36" borderId="0" applyNumberFormat="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4" fillId="8" borderId="0" applyNumberFormat="0" applyBorder="0" applyAlignment="0" applyProtection="0">
      <alignment vertical="center"/>
    </xf>
    <xf numFmtId="0" fontId="27" fillId="25" borderId="0" applyNumberFormat="0" applyBorder="0" applyAlignment="0" applyProtection="0">
      <alignment vertical="center"/>
    </xf>
    <xf numFmtId="0" fontId="63" fillId="4"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4" fillId="28" borderId="0" applyNumberFormat="0" applyBorder="0" applyAlignment="0" applyProtection="0"/>
    <xf numFmtId="0" fontId="91" fillId="0" borderId="0"/>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4" fillId="28" borderId="0" applyNumberFormat="0" applyBorder="0" applyAlignment="0" applyProtection="0"/>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1" fillId="8"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4" fillId="7"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4" fillId="7"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37" fontId="92" fillId="0" borderId="0"/>
    <xf numFmtId="0" fontId="46" fillId="24" borderId="0" applyNumberFormat="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37" fontId="92" fillId="0" borderId="0"/>
    <xf numFmtId="0" fontId="46" fillId="24" borderId="0" applyNumberFormat="0" applyBorder="0" applyAlignment="0" applyProtection="0"/>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1" fillId="8" borderId="0" applyNumberFormat="0" applyBorder="0" applyAlignment="0" applyProtection="0">
      <alignment vertical="center"/>
    </xf>
    <xf numFmtId="0" fontId="46" fillId="24" borderId="0" applyNumberFormat="0" applyBorder="0" applyAlignment="0" applyProtection="0"/>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24" borderId="0" applyNumberFormat="0" applyBorder="0" applyAlignment="0" applyProtection="0"/>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40" fillId="6"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4" fillId="9" borderId="0" applyNumberFormat="0" applyBorder="0" applyAlignment="0" applyProtection="0">
      <alignment vertical="center"/>
    </xf>
    <xf numFmtId="0" fontId="46" fillId="24" borderId="0" applyNumberFormat="0" applyBorder="0" applyAlignment="0" applyProtection="0"/>
    <xf numFmtId="0" fontId="21" fillId="8"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4"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43" fillId="28" borderId="0" applyNumberFormat="0" applyBorder="0" applyAlignment="0" applyProtection="0"/>
    <xf numFmtId="0" fontId="21" fillId="25" borderId="0" applyNumberFormat="0" applyBorder="0" applyAlignment="0" applyProtection="0">
      <alignment vertical="center"/>
    </xf>
    <xf numFmtId="0" fontId="20" fillId="8" borderId="14" applyNumberFormat="0" applyAlignment="0" applyProtection="0">
      <alignment vertical="center"/>
    </xf>
    <xf numFmtId="0" fontId="24" fillId="33" borderId="0" applyNumberFormat="0" applyBorder="0" applyAlignment="0" applyProtection="0">
      <alignment vertical="center"/>
    </xf>
    <xf numFmtId="0" fontId="53" fillId="18" borderId="0" applyNumberFormat="0" applyBorder="0" applyAlignment="0" applyProtection="0">
      <alignment vertical="center"/>
    </xf>
    <xf numFmtId="0" fontId="24" fillId="33" borderId="0" applyNumberFormat="0" applyBorder="0" applyAlignment="0" applyProtection="0">
      <alignment vertical="center"/>
    </xf>
    <xf numFmtId="0" fontId="53" fillId="18" borderId="0" applyNumberFormat="0" applyBorder="0" applyAlignment="0" applyProtection="0">
      <alignment vertical="center"/>
    </xf>
    <xf numFmtId="0" fontId="4" fillId="25" borderId="0" applyNumberFormat="0" applyBorder="0" applyAlignment="0" applyProtection="0">
      <alignment vertical="center"/>
    </xf>
    <xf numFmtId="0" fontId="53" fillId="25" borderId="0" applyNumberFormat="0" applyBorder="0" applyAlignment="0" applyProtection="0">
      <alignment vertical="center"/>
    </xf>
    <xf numFmtId="0" fontId="4" fillId="26" borderId="0" applyNumberFormat="0" applyBorder="0" applyAlignment="0" applyProtection="0">
      <alignment vertical="center"/>
    </xf>
    <xf numFmtId="0" fontId="53" fillId="25" borderId="0" applyNumberFormat="0" applyBorder="0" applyAlignment="0" applyProtection="0">
      <alignment vertical="center"/>
    </xf>
    <xf numFmtId="0" fontId="53" fillId="4" borderId="0" applyNumberFormat="0" applyBorder="0" applyAlignment="0" applyProtection="0">
      <alignment vertical="center"/>
    </xf>
    <xf numFmtId="202" fontId="30" fillId="0" borderId="0"/>
    <xf numFmtId="0" fontId="17" fillId="4" borderId="0" applyNumberFormat="0" applyBorder="0" applyAlignment="0" applyProtection="0">
      <alignment vertical="center"/>
    </xf>
    <xf numFmtId="0" fontId="53" fillId="4" borderId="0" applyNumberFormat="0" applyBorder="0" applyAlignment="0" applyProtection="0">
      <alignment vertical="center"/>
    </xf>
    <xf numFmtId="202" fontId="30" fillId="0" borderId="0"/>
    <xf numFmtId="0" fontId="17" fillId="4" borderId="0" applyNumberFormat="0" applyBorder="0" applyAlignment="0" applyProtection="0">
      <alignment vertical="center"/>
    </xf>
    <xf numFmtId="0" fontId="53" fillId="26" borderId="0" applyNumberFormat="0" applyBorder="0" applyAlignment="0" applyProtection="0">
      <alignment vertical="center"/>
    </xf>
    <xf numFmtId="0" fontId="0" fillId="0" borderId="0">
      <alignment vertical="center"/>
    </xf>
    <xf numFmtId="0" fontId="17" fillId="4" borderId="0" applyNumberFormat="0" applyBorder="0" applyAlignment="0" applyProtection="0">
      <alignment vertical="center"/>
    </xf>
    <xf numFmtId="0" fontId="53" fillId="26" borderId="0" applyNumberFormat="0" applyBorder="0" applyAlignment="0" applyProtection="0">
      <alignment vertical="center"/>
    </xf>
    <xf numFmtId="0" fontId="76" fillId="0" borderId="0" applyNumberFormat="0" applyFill="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4" fillId="26" borderId="0" applyNumberFormat="0" applyBorder="0" applyAlignment="0" applyProtection="0">
      <alignment vertical="center"/>
    </xf>
    <xf numFmtId="0" fontId="52" fillId="18" borderId="0" applyNumberFormat="0" applyBorder="0" applyAlignment="0" applyProtection="0">
      <alignment vertical="center"/>
    </xf>
    <xf numFmtId="0" fontId="4" fillId="26" borderId="0" applyNumberFormat="0" applyBorder="0" applyAlignment="0" applyProtection="0">
      <alignment vertical="center"/>
    </xf>
    <xf numFmtId="0" fontId="52" fillId="18"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8" fillId="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 fillId="26" borderId="0" applyNumberFormat="0" applyBorder="0" applyAlignment="0" applyProtection="0">
      <alignment vertical="center"/>
    </xf>
    <xf numFmtId="0" fontId="55" fillId="18"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9" fillId="4"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9" fillId="4"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51" fillId="2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9" fillId="4" borderId="0" applyNumberFormat="0" applyBorder="0" applyAlignment="0" applyProtection="0">
      <alignment vertical="center"/>
    </xf>
    <xf numFmtId="0" fontId="21" fillId="26" borderId="0" applyNumberFormat="0" applyBorder="0" applyAlignment="0" applyProtection="0">
      <alignment vertical="center"/>
    </xf>
    <xf numFmtId="9" fontId="73" fillId="0" borderId="0" applyFont="0" applyFill="0" applyBorder="0" applyAlignment="0" applyProtection="0"/>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17" fillId="4" borderId="0" applyNumberFormat="0" applyBorder="0" applyAlignment="0" applyProtection="0">
      <alignment vertical="center"/>
    </xf>
    <xf numFmtId="0" fontId="51" fillId="26" borderId="0" applyNumberFormat="0" applyBorder="0" applyAlignment="0" applyProtection="0">
      <alignment vertical="center"/>
    </xf>
    <xf numFmtId="182" fontId="30" fillId="0" borderId="0" applyFont="0" applyFill="0" applyBorder="0" applyAlignment="0" applyProtection="0"/>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40" fillId="4"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0" fillId="4" borderId="0" applyNumberFormat="0" applyBorder="0" applyAlignment="0" applyProtection="0">
      <alignment vertical="center"/>
    </xf>
    <xf numFmtId="0" fontId="21" fillId="30"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17" fillId="4"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9" fontId="0" fillId="0" borderId="0" applyFont="0" applyFill="0" applyBorder="0" applyAlignment="0" applyProtection="0"/>
    <xf numFmtId="0" fontId="21" fillId="30"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0" fillId="4" borderId="0" applyNumberFormat="0" applyBorder="0" applyAlignment="0" applyProtection="0">
      <alignment vertical="center"/>
    </xf>
    <xf numFmtId="0" fontId="21" fillId="26" borderId="0" applyNumberFormat="0" applyBorder="0" applyAlignment="0" applyProtection="0">
      <alignment vertical="center"/>
    </xf>
    <xf numFmtId="0" fontId="17" fillId="4" borderId="0" applyNumberFormat="0" applyBorder="0" applyAlignment="0" applyProtection="0">
      <alignment vertical="center"/>
    </xf>
    <xf numFmtId="0" fontId="21" fillId="26" borderId="0" applyNumberFormat="0" applyBorder="0" applyAlignment="0" applyProtection="0">
      <alignment vertical="center"/>
    </xf>
    <xf numFmtId="0" fontId="72" fillId="0" borderId="16" applyNumberFormat="0" applyFill="0" applyAlignment="0" applyProtection="0">
      <alignment vertical="center"/>
    </xf>
    <xf numFmtId="0" fontId="17" fillId="4"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4" fillId="26" borderId="0" applyNumberFormat="0" applyBorder="0" applyAlignment="0" applyProtection="0">
      <alignment vertical="center"/>
    </xf>
    <xf numFmtId="0" fontId="52" fillId="12" borderId="0" applyNumberFormat="0" applyBorder="0" applyAlignment="0" applyProtection="0">
      <alignment vertical="center"/>
    </xf>
    <xf numFmtId="0" fontId="4" fillId="26" borderId="0" applyNumberFormat="0" applyBorder="0" applyAlignment="0" applyProtection="0">
      <alignment vertical="center"/>
    </xf>
    <xf numFmtId="0" fontId="0" fillId="0" borderId="0"/>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9" fillId="4" borderId="0" applyNumberFormat="0" applyBorder="0" applyAlignment="0" applyProtection="0">
      <alignment vertical="center"/>
    </xf>
    <xf numFmtId="0" fontId="21" fillId="30" borderId="0" applyNumberFormat="0" applyBorder="0" applyAlignment="0" applyProtection="0">
      <alignment vertical="center"/>
    </xf>
    <xf numFmtId="179" fontId="68" fillId="0" borderId="13" applyAlignment="0" applyProtection="0"/>
    <xf numFmtId="0" fontId="21" fillId="18" borderId="0" applyNumberFormat="0" applyBorder="0" applyAlignment="0" applyProtection="0">
      <alignment vertical="center"/>
    </xf>
    <xf numFmtId="0" fontId="4" fillId="18" borderId="0" applyNumberFormat="0" applyBorder="0" applyAlignment="0" applyProtection="0">
      <alignment vertical="center"/>
    </xf>
    <xf numFmtId="0" fontId="52" fillId="25" borderId="0" applyNumberFormat="0" applyBorder="0" applyAlignment="0" applyProtection="0">
      <alignment vertical="center"/>
    </xf>
    <xf numFmtId="0" fontId="4" fillId="18" borderId="0" applyNumberFormat="0" applyBorder="0" applyAlignment="0" applyProtection="0">
      <alignment vertical="center"/>
    </xf>
    <xf numFmtId="0" fontId="52" fillId="25"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40" fillId="6" borderId="0" applyNumberFormat="0" applyBorder="0" applyAlignment="0" applyProtection="0">
      <alignment vertical="center"/>
    </xf>
    <xf numFmtId="0" fontId="55" fillId="25" borderId="0" applyNumberFormat="0" applyBorder="0" applyAlignment="0" applyProtection="0">
      <alignment vertical="center"/>
    </xf>
    <xf numFmtId="0" fontId="4" fillId="18"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xf numFmtId="0" fontId="0"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29" fillId="4" borderId="0" applyNumberFormat="0" applyBorder="0" applyAlignment="0" applyProtection="0">
      <alignment vertical="center"/>
    </xf>
    <xf numFmtId="0" fontId="4" fillId="18" borderId="0" applyNumberFormat="0" applyBorder="0" applyAlignment="0" applyProtection="0">
      <alignment vertical="center"/>
    </xf>
    <xf numFmtId="0" fontId="29" fillId="4" borderId="0" applyNumberFormat="0" applyBorder="0" applyAlignment="0" applyProtection="0">
      <alignment vertical="center"/>
    </xf>
    <xf numFmtId="0" fontId="21" fillId="18" borderId="0" applyNumberFormat="0" applyBorder="0" applyAlignment="0" applyProtection="0">
      <alignment vertical="center"/>
    </xf>
    <xf numFmtId="0" fontId="29" fillId="4" borderId="0" applyNumberFormat="0" applyBorder="0" applyAlignment="0" applyProtection="0">
      <alignment vertical="center"/>
    </xf>
    <xf numFmtId="0" fontId="21" fillId="18" borderId="0" applyNumberFormat="0" applyBorder="0" applyAlignment="0" applyProtection="0">
      <alignment vertical="center"/>
    </xf>
    <xf numFmtId="0" fontId="50" fillId="45" borderId="0" applyNumberFormat="0" applyBorder="0" applyAlignment="0" applyProtection="0"/>
    <xf numFmtId="0" fontId="4" fillId="18" borderId="0" applyNumberFormat="0" applyBorder="0" applyAlignment="0" applyProtection="0">
      <alignment vertical="center"/>
    </xf>
    <xf numFmtId="0" fontId="17" fillId="6" borderId="0" applyNumberFormat="0" applyBorder="0" applyAlignment="0" applyProtection="0">
      <alignment vertical="center"/>
    </xf>
    <xf numFmtId="0" fontId="4" fillId="1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29" fillId="4" borderId="0" applyNumberFormat="0" applyBorder="0" applyAlignment="0" applyProtection="0">
      <alignment vertical="center"/>
    </xf>
    <xf numFmtId="0" fontId="21" fillId="18" borderId="0" applyNumberFormat="0" applyBorder="0" applyAlignment="0" applyProtection="0">
      <alignment vertical="center"/>
    </xf>
    <xf numFmtId="0" fontId="51" fillId="18"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90" fillId="0" borderId="0" applyNumberFormat="0" applyFill="0" applyBorder="0" applyAlignment="0" applyProtection="0">
      <alignment vertical="center"/>
    </xf>
    <xf numFmtId="0" fontId="21" fillId="18" borderId="0" applyNumberFormat="0" applyBorder="0" applyAlignment="0" applyProtection="0">
      <alignment vertical="center"/>
    </xf>
    <xf numFmtId="0" fontId="57" fillId="0" borderId="20" applyNumberFormat="0" applyFill="0" applyAlignment="0" applyProtection="0">
      <alignment vertical="center"/>
    </xf>
    <xf numFmtId="0" fontId="66" fillId="0" borderId="0" applyNumberFormat="0" applyFill="0" applyBorder="0" applyAlignment="0" applyProtection="0">
      <alignment vertical="center"/>
    </xf>
    <xf numFmtId="0" fontId="21" fillId="18" borderId="0" applyNumberFormat="0" applyBorder="0" applyAlignment="0" applyProtection="0">
      <alignment vertical="center"/>
    </xf>
    <xf numFmtId="0" fontId="90" fillId="0" borderId="0" applyNumberFormat="0" applyFill="0" applyBorder="0" applyAlignment="0" applyProtection="0">
      <alignment vertical="center"/>
    </xf>
    <xf numFmtId="0" fontId="21" fillId="18" borderId="0" applyNumberFormat="0" applyBorder="0" applyAlignment="0" applyProtection="0">
      <alignment vertical="center"/>
    </xf>
    <xf numFmtId="0" fontId="29" fillId="4" borderId="0" applyNumberFormat="0" applyBorder="0" applyAlignment="0" applyProtection="0">
      <alignment vertical="center"/>
    </xf>
    <xf numFmtId="0" fontId="90"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91" fillId="0" borderId="0"/>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50" fillId="22" borderId="0" applyNumberFormat="0" applyBorder="0" applyAlignment="0" applyProtection="0"/>
    <xf numFmtId="0" fontId="21" fillId="18" borderId="0" applyNumberFormat="0" applyBorder="0" applyAlignment="0" applyProtection="0">
      <alignment vertical="center"/>
    </xf>
    <xf numFmtId="0" fontId="17" fillId="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50" fillId="66" borderId="0" applyNumberFormat="0" applyBorder="0" applyAlignment="0" applyProtection="0"/>
    <xf numFmtId="0" fontId="21" fillId="18" borderId="0" applyNumberFormat="0" applyBorder="0" applyAlignment="0" applyProtection="0">
      <alignment vertical="center"/>
    </xf>
    <xf numFmtId="0" fontId="50" fillId="66" borderId="0" applyNumberFormat="0" applyBorder="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50" fillId="65"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 fillId="25" borderId="0" applyNumberFormat="0" applyBorder="0" applyAlignment="0" applyProtection="0">
      <alignment vertical="center"/>
    </xf>
    <xf numFmtId="0" fontId="21" fillId="25" borderId="0" applyNumberFormat="0" applyBorder="0" applyAlignment="0" applyProtection="0">
      <alignment vertical="center"/>
    </xf>
    <xf numFmtId="0" fontId="52" fillId="40" borderId="0" applyNumberFormat="0" applyBorder="0" applyAlignment="0" applyProtection="0">
      <alignment vertical="center"/>
    </xf>
    <xf numFmtId="0" fontId="4" fillId="25" borderId="0" applyNumberFormat="0" applyBorder="0" applyAlignment="0" applyProtection="0">
      <alignment vertical="center"/>
    </xf>
    <xf numFmtId="0" fontId="52" fillId="40"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21" fillId="25" borderId="0" applyNumberFormat="0" applyBorder="0" applyAlignment="0" applyProtection="0">
      <alignment vertical="center"/>
    </xf>
    <xf numFmtId="0" fontId="4" fillId="25" borderId="0" applyNumberFormat="0" applyBorder="0" applyAlignment="0" applyProtection="0">
      <alignment vertical="center"/>
    </xf>
    <xf numFmtId="0" fontId="59" fillId="0" borderId="21" applyNumberFormat="0" applyFill="0" applyAlignment="0" applyProtection="0">
      <alignment vertical="center"/>
    </xf>
    <xf numFmtId="0" fontId="40" fillId="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0" fillId="4"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 fillId="25" borderId="0" applyNumberFormat="0" applyBorder="0" applyAlignment="0" applyProtection="0">
      <alignment vertical="center"/>
    </xf>
    <xf numFmtId="0" fontId="55" fillId="40"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4" fillId="25" borderId="0" applyNumberFormat="0" applyBorder="0" applyAlignment="0" applyProtection="0">
      <alignment vertical="center"/>
    </xf>
    <xf numFmtId="0" fontId="17" fillId="6" borderId="0" applyNumberFormat="0" applyBorder="0" applyAlignment="0" applyProtection="0">
      <alignment vertical="center"/>
    </xf>
    <xf numFmtId="0" fontId="4" fillId="25"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4" fillId="25"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1" fillId="25" borderId="0" applyNumberFormat="0" applyBorder="0" applyAlignment="0" applyProtection="0">
      <alignment vertical="center"/>
    </xf>
    <xf numFmtId="0" fontId="21" fillId="25" borderId="0" applyNumberFormat="0" applyBorder="0" applyAlignment="0" applyProtection="0">
      <alignment vertical="center"/>
    </xf>
    <xf numFmtId="0" fontId="24" fillId="9" borderId="0" applyNumberFormat="0" applyBorder="0" applyAlignment="0" applyProtection="0">
      <alignment vertical="center"/>
    </xf>
    <xf numFmtId="0" fontId="46" fillId="24" borderId="0" applyNumberFormat="0" applyBorder="0" applyAlignment="0" applyProtection="0"/>
    <xf numFmtId="0" fontId="21" fillId="25" borderId="0" applyNumberFormat="0" applyBorder="0" applyAlignment="0" applyProtection="0">
      <alignment vertical="center"/>
    </xf>
    <xf numFmtId="0" fontId="46" fillId="24" borderId="0" applyNumberFormat="0" applyBorder="0" applyAlignment="0" applyProtection="0"/>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11" borderId="0" applyNumberFormat="0" applyBorder="0" applyAlignment="0" applyProtection="0">
      <alignment vertical="center"/>
    </xf>
    <xf numFmtId="0" fontId="85" fillId="0" borderId="21" applyNumberFormat="0" applyFill="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2" fillId="9"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17" fillId="6" borderId="0" applyNumberFormat="0" applyBorder="0" applyAlignment="0" applyProtection="0">
      <alignment vertical="center"/>
    </xf>
    <xf numFmtId="0" fontId="21" fillId="25" borderId="0" applyNumberFormat="0" applyBorder="0" applyAlignment="0" applyProtection="0">
      <alignment vertical="center"/>
    </xf>
    <xf numFmtId="2" fontId="58" fillId="0" borderId="0" applyProtection="0"/>
    <xf numFmtId="0" fontId="17" fillId="6"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17" fillId="6" borderId="0" applyNumberFormat="0" applyBorder="0" applyAlignment="0" applyProtection="0">
      <alignment vertical="center"/>
    </xf>
    <xf numFmtId="0" fontId="21" fillId="11" borderId="0" applyNumberFormat="0" applyBorder="0" applyAlignment="0" applyProtection="0">
      <alignment vertical="center"/>
    </xf>
    <xf numFmtId="0" fontId="4" fillId="4" borderId="0" applyNumberFormat="0" applyBorder="0" applyAlignment="0" applyProtection="0">
      <alignment vertical="center"/>
    </xf>
    <xf numFmtId="0" fontId="52" fillId="12" borderId="0" applyNumberFormat="0" applyBorder="0" applyAlignment="0" applyProtection="0">
      <alignment vertical="center"/>
    </xf>
    <xf numFmtId="0" fontId="4" fillId="4" borderId="0" applyNumberFormat="0" applyBorder="0" applyAlignment="0" applyProtection="0">
      <alignment vertical="center"/>
    </xf>
    <xf numFmtId="0" fontId="52" fillId="12" borderId="0" applyNumberFormat="0" applyBorder="0" applyAlignment="0" applyProtection="0">
      <alignment vertical="center"/>
    </xf>
    <xf numFmtId="4" fontId="88" fillId="0" borderId="0" applyFont="0" applyFill="0" applyBorder="0" applyAlignment="0" applyProtection="0"/>
    <xf numFmtId="0" fontId="4" fillId="4" borderId="0" applyNumberFormat="0" applyBorder="0" applyAlignment="0" applyProtection="0">
      <alignment vertical="center"/>
    </xf>
    <xf numFmtId="0" fontId="63" fillId="4" borderId="0" applyNumberFormat="0" applyBorder="0" applyAlignment="0" applyProtection="0">
      <alignment vertical="center"/>
    </xf>
    <xf numFmtId="0" fontId="4" fillId="4" borderId="0" applyNumberFormat="0" applyBorder="0" applyAlignment="0" applyProtection="0">
      <alignment vertical="center"/>
    </xf>
    <xf numFmtId="0" fontId="96" fillId="9" borderId="0" applyNumberFormat="0" applyBorder="0" applyAlignment="0" applyProtection="0">
      <alignment vertical="center"/>
    </xf>
    <xf numFmtId="4" fontId="88" fillId="0" borderId="0" applyFont="0" applyFill="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 fillId="4" borderId="0" applyNumberFormat="0" applyBorder="0" applyAlignment="0" applyProtection="0">
      <alignment vertical="center"/>
    </xf>
    <xf numFmtId="0" fontId="24" fillId="9" borderId="0" applyNumberFormat="0" applyBorder="0" applyAlignment="0" applyProtection="0">
      <alignment vertical="center"/>
    </xf>
    <xf numFmtId="0" fontId="39" fillId="0" borderId="17" applyNumberFormat="0" applyFill="0" applyAlignment="0" applyProtection="0">
      <alignment vertical="center"/>
    </xf>
    <xf numFmtId="0" fontId="63" fillId="4" borderId="0" applyNumberFormat="0" applyBorder="0" applyAlignment="0" applyProtection="0">
      <alignment vertical="center"/>
    </xf>
    <xf numFmtId="0" fontId="21" fillId="4"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21" fillId="4" borderId="0" applyNumberFormat="0" applyBorder="0" applyAlignment="0" applyProtection="0">
      <alignment vertical="center"/>
    </xf>
    <xf numFmtId="0" fontId="54" fillId="30" borderId="19" applyNumberFormat="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4" fillId="4" borderId="0" applyNumberFormat="0" applyBorder="0" applyAlignment="0" applyProtection="0">
      <alignment vertical="center"/>
    </xf>
    <xf numFmtId="0" fontId="63"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5" fillId="12" borderId="0" applyNumberFormat="0" applyBorder="0" applyAlignment="0" applyProtection="0">
      <alignment vertical="center"/>
    </xf>
    <xf numFmtId="0" fontId="4" fillId="4" borderId="0" applyNumberFormat="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17" fillId="6" borderId="0" applyNumberFormat="0" applyBorder="0" applyAlignment="0" applyProtection="0">
      <alignment vertical="center"/>
    </xf>
    <xf numFmtId="0" fontId="4" fillId="4" borderId="0" applyNumberFormat="0" applyBorder="0" applyAlignment="0" applyProtection="0">
      <alignment vertical="center"/>
    </xf>
    <xf numFmtId="0" fontId="24" fillId="9" borderId="0" applyNumberFormat="0" applyBorder="0" applyAlignment="0" applyProtection="0">
      <alignment vertical="center"/>
    </xf>
    <xf numFmtId="0" fontId="69" fillId="6" borderId="0" applyNumberFormat="0" applyBorder="0" applyAlignment="0" applyProtection="0">
      <alignment vertical="center"/>
    </xf>
    <xf numFmtId="0" fontId="22" fillId="9" borderId="0" applyNumberFormat="0" applyBorder="0" applyAlignment="0" applyProtection="0">
      <alignment vertical="center"/>
    </xf>
    <xf numFmtId="0" fontId="21"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17" fillId="6" borderId="0" applyNumberFormat="0" applyBorder="0" applyAlignment="0" applyProtection="0">
      <alignment vertical="center"/>
    </xf>
    <xf numFmtId="0" fontId="4" fillId="4"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1"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52" fillId="34"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52" fillId="34"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1" fillId="30" borderId="0" applyNumberFormat="0" applyBorder="0" applyAlignment="0" applyProtection="0">
      <alignment vertical="center"/>
    </xf>
    <xf numFmtId="0" fontId="86" fillId="0" borderId="32" applyNumberFormat="0" applyFill="0" applyAlignment="0" applyProtection="0">
      <alignment vertical="center"/>
    </xf>
    <xf numFmtId="0" fontId="17" fillId="6" borderId="0" applyNumberFormat="0" applyBorder="0" applyAlignment="0" applyProtection="0">
      <alignment vertical="center"/>
    </xf>
    <xf numFmtId="212" fontId="0" fillId="0" borderId="0" applyFont="0" applyFill="0" applyBorder="0" applyAlignment="0" applyProtection="0"/>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9" borderId="0" applyNumberFormat="0" applyBorder="0" applyAlignment="0" applyProtection="0">
      <alignment vertical="center"/>
    </xf>
    <xf numFmtId="0" fontId="21" fillId="4"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8" fillId="6"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4" fillId="26" borderId="0" applyNumberFormat="0" applyBorder="0" applyAlignment="0" applyProtection="0">
      <alignment vertical="center"/>
    </xf>
    <xf numFmtId="0" fontId="22" fillId="9"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0" fillId="0" borderId="0"/>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59" fillId="0" borderId="21" applyNumberFormat="0" applyFill="0" applyAlignment="0" applyProtection="0">
      <alignment vertical="center"/>
    </xf>
    <xf numFmtId="0" fontId="21" fillId="26" borderId="0" applyNumberFormat="0" applyBorder="0" applyAlignment="0" applyProtection="0">
      <alignment vertical="center"/>
    </xf>
    <xf numFmtId="0" fontId="59" fillId="0" borderId="2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52" fillId="68" borderId="0" applyNumberFormat="0" applyBorder="0" applyAlignment="0" applyProtection="0">
      <alignment vertical="center"/>
    </xf>
    <xf numFmtId="0" fontId="48"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4" fillId="26" borderId="0" applyNumberFormat="0" applyBorder="0" applyAlignment="0" applyProtection="0">
      <alignment vertical="center"/>
    </xf>
    <xf numFmtId="0" fontId="59" fillId="0" borderId="21" applyNumberFormat="0" applyFill="0" applyAlignment="0" applyProtection="0">
      <alignment vertical="center"/>
    </xf>
    <xf numFmtId="0" fontId="21" fillId="26" borderId="0" applyNumberFormat="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55" fillId="65" borderId="0" applyNumberFormat="0" applyBorder="0" applyAlignment="0" applyProtection="0">
      <alignment vertical="center"/>
    </xf>
    <xf numFmtId="0" fontId="24" fillId="9" borderId="0" applyNumberFormat="0" applyBorder="0" applyAlignment="0" applyProtection="0">
      <alignment vertical="center"/>
    </xf>
    <xf numFmtId="0" fontId="4" fillId="26" borderId="0" applyNumberFormat="0" applyBorder="0" applyAlignment="0" applyProtection="0">
      <alignment vertical="center"/>
    </xf>
    <xf numFmtId="0" fontId="50" fillId="45" borderId="0" applyNumberFormat="0" applyBorder="0" applyAlignment="0" applyProtection="0"/>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4" fillId="26"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0" fontId="17" fillId="6" borderId="0" applyNumberFormat="0" applyBorder="0" applyAlignment="0" applyProtection="0">
      <alignment vertical="center"/>
    </xf>
    <xf numFmtId="0" fontId="4" fillId="26" borderId="0" applyNumberFormat="0" applyBorder="0" applyAlignment="0" applyProtection="0">
      <alignment vertical="center"/>
    </xf>
    <xf numFmtId="9" fontId="0" fillId="0" borderId="0" applyFont="0" applyFill="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51" fillId="2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50" fillId="34"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52" fillId="40" borderId="0" applyNumberFormat="0" applyBorder="0" applyAlignment="0" applyProtection="0">
      <alignment vertical="center"/>
    </xf>
    <xf numFmtId="0" fontId="4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0" fillId="6" borderId="0" applyNumberFormat="0" applyBorder="0" applyAlignment="0" applyProtection="0">
      <alignment vertical="center"/>
    </xf>
    <xf numFmtId="0" fontId="21" fillId="26" borderId="0" applyNumberFormat="0" applyBorder="0" applyAlignment="0" applyProtection="0">
      <alignment vertical="center"/>
    </xf>
    <xf numFmtId="0" fontId="40" fillId="6" borderId="0" applyNumberFormat="0" applyBorder="0" applyAlignment="0" applyProtection="0">
      <alignment vertical="center"/>
    </xf>
    <xf numFmtId="0" fontId="21" fillId="26" borderId="0" applyNumberFormat="0" applyBorder="0" applyAlignment="0" applyProtection="0">
      <alignment vertical="center"/>
    </xf>
    <xf numFmtId="0" fontId="48"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48" fillId="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21" fillId="26" borderId="0" applyNumberFormat="0" applyBorder="0" applyAlignment="0" applyProtection="0">
      <alignment vertical="center"/>
    </xf>
    <xf numFmtId="0" fontId="24" fillId="9" borderId="0" applyNumberFormat="0" applyBorder="0" applyAlignment="0" applyProtection="0">
      <alignment vertical="center"/>
    </xf>
    <xf numFmtId="0" fontId="4" fillId="26" borderId="0" applyNumberFormat="0" applyBorder="0" applyAlignment="0" applyProtection="0">
      <alignment vertical="center"/>
    </xf>
    <xf numFmtId="0" fontId="24" fillId="9"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40" fillId="4" borderId="0" applyNumberFormat="0" applyBorder="0" applyAlignment="0" applyProtection="0">
      <alignment vertical="center"/>
    </xf>
    <xf numFmtId="0" fontId="21" fillId="26" borderId="0" applyNumberFormat="0" applyBorder="0" applyAlignment="0" applyProtection="0">
      <alignment vertical="center"/>
    </xf>
    <xf numFmtId="0" fontId="17" fillId="4" borderId="0" applyNumberFormat="0" applyBorder="0" applyAlignment="0" applyProtection="0">
      <alignment vertical="center"/>
    </xf>
    <xf numFmtId="0" fontId="21" fillId="31" borderId="0" applyNumberFormat="0" applyBorder="0" applyAlignment="0" applyProtection="0">
      <alignment vertical="center"/>
    </xf>
    <xf numFmtId="0" fontId="17" fillId="6" borderId="0" applyNumberFormat="0" applyBorder="0" applyAlignment="0" applyProtection="0">
      <alignment vertical="center"/>
    </xf>
    <xf numFmtId="0" fontId="4" fillId="3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0" fillId="0" borderId="0">
      <alignment vertical="center"/>
    </xf>
    <xf numFmtId="0" fontId="21" fillId="31"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36" fillId="0" borderId="0" applyNumberFormat="0" applyFill="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21" fillId="31"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1" fillId="3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4" fillId="3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1" fillId="31" borderId="0" applyNumberFormat="0" applyBorder="0" applyAlignment="0" applyProtection="0">
      <alignment vertical="center"/>
    </xf>
    <xf numFmtId="0" fontId="29" fillId="4" borderId="0" applyNumberFormat="0" applyBorder="0" applyAlignment="0" applyProtection="0">
      <alignment vertical="center"/>
    </xf>
    <xf numFmtId="0" fontId="21" fillId="31" borderId="0" applyNumberFormat="0" applyBorder="0" applyAlignment="0" applyProtection="0">
      <alignment vertical="center"/>
    </xf>
    <xf numFmtId="0" fontId="29" fillId="4" borderId="0" applyNumberFormat="0" applyBorder="0" applyAlignment="0" applyProtection="0">
      <alignment vertical="center"/>
    </xf>
    <xf numFmtId="0" fontId="4" fillId="3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24" fillId="9" borderId="0" applyNumberFormat="0" applyBorder="0" applyAlignment="0" applyProtection="0">
      <alignment vertical="center"/>
    </xf>
    <xf numFmtId="0" fontId="4" fillId="31"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0" fillId="0" borderId="0">
      <alignment vertical="center"/>
    </xf>
    <xf numFmtId="0" fontId="4"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 fillId="31"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4" fillId="31" borderId="0" applyNumberFormat="0" applyBorder="0" applyAlignment="0" applyProtection="0">
      <alignment vertical="center"/>
    </xf>
    <xf numFmtId="0" fontId="24" fillId="9" borderId="0" applyNumberFormat="0" applyBorder="0" applyAlignment="0" applyProtection="0">
      <alignment vertical="center"/>
    </xf>
    <xf numFmtId="0" fontId="115" fillId="30" borderId="19" applyNumberFormat="0" applyAlignment="0" applyProtection="0">
      <alignment vertical="center"/>
    </xf>
    <xf numFmtId="0" fontId="24" fillId="9" borderId="0" applyNumberFormat="0" applyBorder="0" applyAlignment="0" applyProtection="0">
      <alignment vertical="center"/>
    </xf>
    <xf numFmtId="0" fontId="0" fillId="0" borderId="0"/>
    <xf numFmtId="0" fontId="4" fillId="31" borderId="0" applyNumberFormat="0" applyBorder="0" applyAlignment="0" applyProtection="0">
      <alignment vertical="center"/>
    </xf>
    <xf numFmtId="0" fontId="24" fillId="9" borderId="0" applyNumberFormat="0" applyBorder="0" applyAlignment="0" applyProtection="0">
      <alignment vertical="center"/>
    </xf>
    <xf numFmtId="0" fontId="115" fillId="30" borderId="19" applyNumberFormat="0" applyAlignment="0" applyProtection="0">
      <alignment vertical="center"/>
    </xf>
    <xf numFmtId="0" fontId="0" fillId="0" borderId="0"/>
    <xf numFmtId="0" fontId="21" fillId="31"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21" fillId="31"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51" fillId="31" borderId="0" applyNumberFormat="0" applyBorder="0" applyAlignment="0" applyProtection="0">
      <alignment vertical="center"/>
    </xf>
    <xf numFmtId="0" fontId="21" fillId="31" borderId="0" applyNumberFormat="0" applyBorder="0" applyAlignment="0" applyProtection="0">
      <alignment vertical="center"/>
    </xf>
    <xf numFmtId="0" fontId="52" fillId="34" borderId="0" applyNumberFormat="0" applyBorder="0" applyAlignment="0" applyProtection="0">
      <alignment vertical="center"/>
    </xf>
    <xf numFmtId="0" fontId="21" fillId="31" borderId="0" applyNumberFormat="0" applyBorder="0" applyAlignment="0" applyProtection="0">
      <alignment vertical="center"/>
    </xf>
    <xf numFmtId="0" fontId="17" fillId="4"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4" fillId="9"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30" fillId="0" borderId="0"/>
    <xf numFmtId="0" fontId="30" fillId="0" borderId="0"/>
    <xf numFmtId="0" fontId="21" fillId="31"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5" fillId="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0" fillId="6"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4" fillId="31"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4" fillId="31" borderId="0" applyNumberFormat="0" applyBorder="0" applyAlignment="0" applyProtection="0">
      <alignment vertical="center"/>
    </xf>
    <xf numFmtId="0" fontId="50" fillId="40" borderId="0" applyNumberFormat="0" applyBorder="0" applyAlignment="0" applyProtection="0">
      <alignment vertical="center"/>
    </xf>
    <xf numFmtId="0" fontId="17" fillId="4" borderId="0" applyNumberFormat="0" applyBorder="0" applyAlignment="0" applyProtection="0">
      <alignment vertical="center"/>
    </xf>
    <xf numFmtId="0" fontId="4" fillId="31" borderId="0" applyNumberFormat="0" applyBorder="0" applyAlignment="0" applyProtection="0">
      <alignment vertical="center"/>
    </xf>
    <xf numFmtId="0" fontId="50" fillId="40" borderId="0" applyNumberFormat="0" applyBorder="0" applyAlignment="0" applyProtection="0">
      <alignment vertical="center"/>
    </xf>
    <xf numFmtId="0" fontId="17" fillId="4" borderId="0" applyNumberFormat="0" applyBorder="0" applyAlignment="0" applyProtection="0">
      <alignment vertical="center"/>
    </xf>
    <xf numFmtId="0" fontId="21" fillId="8" borderId="0" applyNumberFormat="0" applyBorder="0" applyAlignment="0" applyProtection="0">
      <alignment vertical="center"/>
    </xf>
    <xf numFmtId="0" fontId="50" fillId="40" borderId="0" applyNumberFormat="0" applyBorder="0" applyAlignment="0" applyProtection="0">
      <alignment vertical="center"/>
    </xf>
    <xf numFmtId="0" fontId="21" fillId="8" borderId="0" applyNumberFormat="0" applyBorder="0" applyAlignment="0" applyProtection="0">
      <alignment vertical="center"/>
    </xf>
    <xf numFmtId="0" fontId="50" fillId="40" borderId="0" applyNumberFormat="0" applyBorder="0" applyAlignment="0" applyProtection="0">
      <alignment vertical="center"/>
    </xf>
    <xf numFmtId="0" fontId="21" fillId="8"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21" fillId="8" borderId="0" applyNumberFormat="0" applyBorder="0" applyAlignment="0" applyProtection="0">
      <alignment vertical="center"/>
    </xf>
    <xf numFmtId="0" fontId="24" fillId="9" borderId="0" applyNumberFormat="0" applyBorder="0" applyAlignment="0" applyProtection="0">
      <alignment vertical="center"/>
    </xf>
    <xf numFmtId="0" fontId="50" fillId="40" borderId="0" applyNumberFormat="0" applyBorder="0" applyAlignment="0" applyProtection="0">
      <alignment vertical="center"/>
    </xf>
    <xf numFmtId="0" fontId="52" fillId="18" borderId="0" applyNumberFormat="0" applyBorder="0" applyAlignment="0" applyProtection="0">
      <alignment vertical="center"/>
    </xf>
    <xf numFmtId="0" fontId="50" fillId="40" borderId="0" applyNumberFormat="0" applyBorder="0" applyAlignment="0" applyProtection="0">
      <alignment vertical="center"/>
    </xf>
    <xf numFmtId="0" fontId="0" fillId="27" borderId="34" applyNumberFormat="0" applyFont="0" applyAlignment="0" applyProtection="0">
      <alignment vertical="center"/>
    </xf>
    <xf numFmtId="0" fontId="40" fillId="4" borderId="0" applyNumberFormat="0" applyBorder="0" applyAlignment="0" applyProtection="0">
      <alignment vertical="center"/>
    </xf>
    <xf numFmtId="0" fontId="21" fillId="8" borderId="0" applyNumberFormat="0" applyBorder="0" applyAlignment="0" applyProtection="0">
      <alignment vertical="center"/>
    </xf>
    <xf numFmtId="0" fontId="17" fillId="6" borderId="0" applyNumberFormat="0" applyBorder="0" applyAlignment="0" applyProtection="0">
      <alignment vertical="center"/>
    </xf>
    <xf numFmtId="0" fontId="27" fillId="34" borderId="0" applyNumberFormat="0" applyBorder="0" applyAlignment="0" applyProtection="0">
      <alignment vertical="center"/>
    </xf>
    <xf numFmtId="0" fontId="27" fillId="18"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27" fillId="18" borderId="0" applyNumberFormat="0" applyBorder="0" applyAlignment="0" applyProtection="0">
      <alignment vertical="center"/>
    </xf>
    <xf numFmtId="0" fontId="63" fillId="4" borderId="0" applyNumberFormat="0" applyBorder="0" applyAlignment="0" applyProtection="0">
      <alignment vertical="center"/>
    </xf>
    <xf numFmtId="0" fontId="27" fillId="25" borderId="0" applyNumberFormat="0" applyBorder="0" applyAlignment="0" applyProtection="0">
      <alignment vertical="center"/>
    </xf>
    <xf numFmtId="0" fontId="27" fillId="40" borderId="0" applyNumberFormat="0" applyBorder="0" applyAlignment="0" applyProtection="0">
      <alignment vertical="center"/>
    </xf>
    <xf numFmtId="14" fontId="83" fillId="0" borderId="0">
      <alignment horizontal="center" wrapText="1"/>
      <protection locked="0"/>
    </xf>
    <xf numFmtId="0" fontId="27" fillId="40" borderId="0" applyNumberFormat="0" applyBorder="0" applyAlignment="0" applyProtection="0">
      <alignment vertical="center"/>
    </xf>
    <xf numFmtId="14" fontId="83" fillId="0" borderId="0">
      <alignment horizontal="center" wrapText="1"/>
      <protection locked="0"/>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65" borderId="0" applyNumberFormat="0" applyBorder="0" applyAlignment="0" applyProtection="0">
      <alignment vertical="center"/>
    </xf>
    <xf numFmtId="0" fontId="17" fillId="6" borderId="0" applyNumberFormat="0" applyBorder="0" applyAlignment="0" applyProtection="0">
      <alignment vertical="center"/>
    </xf>
    <xf numFmtId="0" fontId="27" fillId="65" borderId="0" applyNumberFormat="0" applyBorder="0" applyAlignment="0" applyProtection="0">
      <alignment vertical="center"/>
    </xf>
    <xf numFmtId="0" fontId="17" fillId="6" borderId="0" applyNumberFormat="0" applyBorder="0" applyAlignment="0" applyProtection="0">
      <alignment vertical="center"/>
    </xf>
    <xf numFmtId="0" fontId="52"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67" fillId="8" borderId="0" applyNumberFormat="0" applyBorder="0" applyAlignment="0" applyProtection="0">
      <alignment vertical="center"/>
    </xf>
    <xf numFmtId="0" fontId="50" fillId="34" borderId="0" applyNumberFormat="0" applyBorder="0" applyAlignment="0" applyProtection="0">
      <alignment vertical="center"/>
    </xf>
    <xf numFmtId="0" fontId="52" fillId="34" borderId="0" applyNumberFormat="0" applyBorder="0" applyAlignment="0" applyProtection="0">
      <alignment vertical="center"/>
    </xf>
    <xf numFmtId="0" fontId="17" fillId="6" borderId="0" applyNumberFormat="0" applyBorder="0" applyAlignment="0" applyProtection="0">
      <alignment vertical="center"/>
    </xf>
    <xf numFmtId="0" fontId="52"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22" fillId="0" borderId="0">
      <alignment horizontal="center" vertical="top"/>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52" fillId="34" borderId="0" applyNumberFormat="0" applyBorder="0" applyAlignment="0" applyProtection="0">
      <alignment vertical="center"/>
    </xf>
    <xf numFmtId="0" fontId="24" fillId="7" borderId="0" applyNumberFormat="0" applyBorder="0" applyAlignment="0" applyProtection="0">
      <alignment vertical="center"/>
    </xf>
    <xf numFmtId="0" fontId="55" fillId="34" borderId="0" applyNumberFormat="0" applyBorder="0" applyAlignment="0" applyProtection="0">
      <alignment vertical="center"/>
    </xf>
    <xf numFmtId="0" fontId="25" fillId="0" borderId="0" applyNumberFormat="0" applyFill="0" applyBorder="0" applyAlignment="0" applyProtection="0">
      <alignment vertical="top"/>
    </xf>
    <xf numFmtId="0" fontId="52" fillId="34" borderId="0" applyNumberFormat="0" applyBorder="0" applyAlignment="0" applyProtection="0">
      <alignment vertical="center"/>
    </xf>
    <xf numFmtId="0" fontId="59" fillId="0" borderId="21" applyNumberFormat="0" applyFill="0" applyAlignment="0" applyProtection="0">
      <alignment vertical="center"/>
    </xf>
    <xf numFmtId="0" fontId="52" fillId="34" borderId="0" applyNumberFormat="0" applyBorder="0" applyAlignment="0" applyProtection="0">
      <alignment vertical="center"/>
    </xf>
    <xf numFmtId="0" fontId="40" fillId="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5" fillId="34" borderId="0" applyNumberFormat="0" applyBorder="0" applyAlignment="0" applyProtection="0">
      <alignment vertical="center"/>
    </xf>
    <xf numFmtId="0" fontId="52" fillId="34" borderId="0" applyNumberFormat="0" applyBorder="0" applyAlignment="0" applyProtection="0">
      <alignment vertical="center"/>
    </xf>
    <xf numFmtId="0" fontId="52" fillId="12"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12" borderId="0" applyNumberFormat="0" applyBorder="0" applyAlignment="0" applyProtection="0">
      <alignment vertical="center"/>
    </xf>
    <xf numFmtId="0" fontId="24" fillId="7"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34" borderId="0" applyNumberFormat="0" applyBorder="0" applyAlignment="0" applyProtection="0">
      <alignment vertical="center"/>
    </xf>
    <xf numFmtId="0" fontId="29" fillId="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0" fillId="0" borderId="0">
      <alignment vertical="center"/>
    </xf>
    <xf numFmtId="0" fontId="0" fillId="0" borderId="0">
      <alignment vertical="center"/>
    </xf>
    <xf numFmtId="0" fontId="17" fillId="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50" fillId="34"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123" fillId="30" borderId="19" applyNumberFormat="0" applyAlignment="0" applyProtection="0">
      <alignment vertical="center"/>
    </xf>
    <xf numFmtId="0" fontId="63" fillId="4"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24" fillId="9"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39" fillId="0" borderId="17" applyNumberFormat="0" applyFill="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0" fillId="18" borderId="0" applyNumberFormat="0" applyBorder="0" applyAlignment="0" applyProtection="0">
      <alignment vertical="center"/>
    </xf>
    <xf numFmtId="0" fontId="48" fillId="6"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25" borderId="0" applyNumberFormat="0" applyBorder="0" applyAlignment="0" applyProtection="0">
      <alignment vertical="center"/>
    </xf>
    <xf numFmtId="0" fontId="50" fillId="18" borderId="0" applyNumberFormat="0" applyBorder="0" applyAlignment="0" applyProtection="0">
      <alignment vertical="center"/>
    </xf>
    <xf numFmtId="0" fontId="50" fillId="25" borderId="0" applyNumberFormat="0" applyBorder="0" applyAlignment="0" applyProtection="0">
      <alignment vertical="center"/>
    </xf>
    <xf numFmtId="0" fontId="50" fillId="18" borderId="0" applyNumberFormat="0" applyBorder="0" applyAlignment="0" applyProtection="0">
      <alignment vertical="center"/>
    </xf>
    <xf numFmtId="0" fontId="50" fillId="25" borderId="0" applyNumberFormat="0" applyBorder="0" applyAlignment="0" applyProtection="0">
      <alignment vertical="center"/>
    </xf>
    <xf numFmtId="0" fontId="48" fillId="6" borderId="0" applyNumberFormat="0" applyBorder="0" applyAlignment="0" applyProtection="0">
      <alignment vertical="center"/>
    </xf>
    <xf numFmtId="0" fontId="50" fillId="18" borderId="0" applyNumberFormat="0" applyBorder="0" applyAlignment="0" applyProtection="0">
      <alignment vertical="center"/>
    </xf>
    <xf numFmtId="0" fontId="55" fillId="25" borderId="0" applyNumberFormat="0" applyBorder="0" applyAlignment="0" applyProtection="0">
      <alignment vertical="center"/>
    </xf>
    <xf numFmtId="211" fontId="91"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2" fillId="25"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52" fillId="18" borderId="0" applyNumberFormat="0" applyBorder="0" applyAlignment="0" applyProtection="0">
      <alignment vertical="center"/>
    </xf>
    <xf numFmtId="0" fontId="55" fillId="18"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17" fillId="6" borderId="0" applyNumberFormat="0" applyBorder="0" applyAlignment="0" applyProtection="0">
      <alignment vertical="center"/>
    </xf>
    <xf numFmtId="0" fontId="52" fillId="18" borderId="0" applyNumberFormat="0" applyBorder="0" applyAlignment="0" applyProtection="0">
      <alignment vertical="center"/>
    </xf>
    <xf numFmtId="0" fontId="52" fillId="40"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6"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67" fillId="18" borderId="0" applyNumberFormat="0" applyBorder="0" applyAlignment="0" applyProtection="0">
      <alignment vertical="center"/>
    </xf>
    <xf numFmtId="0" fontId="17" fillId="6" borderId="0" applyNumberFormat="0" applyBorder="0" applyAlignment="0" applyProtection="0">
      <alignment vertical="center"/>
    </xf>
    <xf numFmtId="0" fontId="67" fillId="18" borderId="0" applyNumberFormat="0" applyBorder="0" applyAlignment="0" applyProtection="0">
      <alignment vertical="center"/>
    </xf>
    <xf numFmtId="40" fontId="124" fillId="0" borderId="0" applyFont="0" applyFill="0" applyBorder="0" applyAlignment="0" applyProtection="0"/>
    <xf numFmtId="0" fontId="67" fillId="18" borderId="0" applyNumberFormat="0" applyBorder="0" applyAlignment="0" applyProtection="0">
      <alignment vertical="center"/>
    </xf>
    <xf numFmtId="0" fontId="97" fillId="67" borderId="12">
      <protection locked="0"/>
    </xf>
    <xf numFmtId="0" fontId="24" fillId="9" borderId="0" applyNumberFormat="0" applyBorder="0" applyAlignment="0" applyProtection="0">
      <alignment vertical="center"/>
    </xf>
    <xf numFmtId="0" fontId="67" fillId="18" borderId="0" applyNumberFormat="0" applyBorder="0" applyAlignment="0" applyProtection="0">
      <alignment vertical="center"/>
    </xf>
    <xf numFmtId="41" fontId="0" fillId="0" borderId="0" applyFont="0" applyFill="0" applyBorder="0" applyAlignment="0" applyProtection="0">
      <alignment vertical="center"/>
    </xf>
    <xf numFmtId="0" fontId="40" fillId="4" borderId="0" applyNumberFormat="0" applyBorder="0" applyAlignment="0" applyProtection="0">
      <alignment vertical="center"/>
    </xf>
    <xf numFmtId="0" fontId="67" fillId="18" borderId="0" applyNumberFormat="0" applyBorder="0" applyAlignment="0" applyProtection="0">
      <alignment vertical="center"/>
    </xf>
    <xf numFmtId="0" fontId="67" fillId="18"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67" fillId="1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7" fillId="18" borderId="0" applyNumberFormat="0" applyBorder="0" applyAlignment="0" applyProtection="0">
      <alignment vertical="center"/>
    </xf>
    <xf numFmtId="0" fontId="39" fillId="0" borderId="17" applyNumberFormat="0" applyFill="0" applyAlignment="0" applyProtection="0">
      <alignment vertical="center"/>
    </xf>
    <xf numFmtId="0" fontId="24" fillId="9" borderId="0" applyNumberFormat="0" applyBorder="0" applyAlignment="0" applyProtection="0">
      <alignment vertical="center"/>
    </xf>
    <xf numFmtId="0" fontId="52" fillId="25" borderId="0" applyNumberFormat="0" applyBorder="0" applyAlignment="0" applyProtection="0">
      <alignment vertical="center"/>
    </xf>
    <xf numFmtId="0" fontId="63" fillId="4"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6" fillId="24" borderId="0" applyNumberFormat="0" applyBorder="0" applyAlignment="0" applyProtection="0"/>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0" fillId="25" borderId="0" applyNumberFormat="0" applyBorder="0" applyAlignment="0" applyProtection="0">
      <alignment vertical="center"/>
    </xf>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52" fillId="25" borderId="0" applyNumberFormat="0" applyBorder="0" applyAlignment="0" applyProtection="0">
      <alignment vertical="center"/>
    </xf>
    <xf numFmtId="0" fontId="50" fillId="25" borderId="0" applyNumberFormat="0" applyBorder="0" applyAlignment="0" applyProtection="0">
      <alignment vertical="center"/>
    </xf>
    <xf numFmtId="0" fontId="40" fillId="4" borderId="0" applyNumberFormat="0" applyBorder="0" applyAlignment="0" applyProtection="0">
      <alignment vertical="center"/>
    </xf>
    <xf numFmtId="0" fontId="40" fillId="6" borderId="0" applyNumberFormat="0" applyBorder="0" applyAlignment="0" applyProtection="0">
      <alignment vertical="center"/>
    </xf>
    <xf numFmtId="0" fontId="50" fillId="25" borderId="0" applyNumberFormat="0" applyBorder="0" applyAlignment="0" applyProtection="0">
      <alignment vertical="center"/>
    </xf>
    <xf numFmtId="0" fontId="40" fillId="6" borderId="0" applyNumberFormat="0" applyBorder="0" applyAlignment="0" applyProtection="0">
      <alignment vertical="center"/>
    </xf>
    <xf numFmtId="0" fontId="50" fillId="25" borderId="0" applyNumberFormat="0" applyBorder="0" applyAlignment="0" applyProtection="0">
      <alignment vertical="center"/>
    </xf>
    <xf numFmtId="0" fontId="40" fillId="6"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52" fillId="11" borderId="0" applyNumberFormat="0" applyBorder="0" applyAlignment="0" applyProtection="0">
      <alignment vertical="center"/>
    </xf>
    <xf numFmtId="0" fontId="24" fillId="9"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63" fillId="4"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17" fillId="6" borderId="0" applyNumberFormat="0" applyBorder="0" applyAlignment="0" applyProtection="0">
      <alignment vertical="center"/>
    </xf>
    <xf numFmtId="0" fontId="52" fillId="1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11"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 fillId="28" borderId="0" applyNumberFormat="0" applyBorder="0" applyAlignment="0" applyProtection="0"/>
    <xf numFmtId="0" fontId="52" fillId="25" borderId="0" applyNumberFormat="0" applyBorder="0" applyAlignment="0" applyProtection="0">
      <alignment vertical="center"/>
    </xf>
    <xf numFmtId="0" fontId="17" fillId="6"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67" fillId="11" borderId="0" applyNumberFormat="0" applyBorder="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3" fillId="4"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67" fillId="11" borderId="0" applyNumberFormat="0" applyBorder="0" applyAlignment="0" applyProtection="0">
      <alignment vertical="center"/>
    </xf>
    <xf numFmtId="0" fontId="24" fillId="9" borderId="0" applyNumberFormat="0" applyBorder="0" applyAlignment="0" applyProtection="0">
      <alignment vertical="center"/>
    </xf>
    <xf numFmtId="0" fontId="52" fillId="40" borderId="0" applyNumberFormat="0" applyBorder="0" applyAlignment="0" applyProtection="0">
      <alignment vertical="center"/>
    </xf>
    <xf numFmtId="0" fontId="17" fillId="6"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86" fillId="0" borderId="32" applyNumberFormat="0" applyFill="0" applyAlignment="0" applyProtection="0">
      <alignment vertical="center"/>
    </xf>
    <xf numFmtId="0" fontId="17" fillId="6" borderId="0" applyNumberFormat="0" applyBorder="0" applyAlignment="0" applyProtection="0">
      <alignment vertical="center"/>
    </xf>
    <xf numFmtId="0" fontId="50" fillId="40" borderId="0" applyNumberFormat="0" applyBorder="0" applyAlignment="0" applyProtection="0">
      <alignment vertical="center"/>
    </xf>
    <xf numFmtId="0" fontId="77" fillId="0" borderId="27" applyNumberFormat="0" applyFill="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6"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77" fillId="0" borderId="27" applyNumberFormat="0" applyFill="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4" borderId="0" applyNumberFormat="0" applyBorder="0" applyAlignment="0" applyProtection="0">
      <alignment vertical="center"/>
    </xf>
    <xf numFmtId="0" fontId="52" fillId="40" borderId="0" applyNumberFormat="0" applyBorder="0" applyAlignment="0" applyProtection="0">
      <alignment vertical="center"/>
    </xf>
    <xf numFmtId="0" fontId="52" fillId="30" borderId="0" applyNumberFormat="0" applyBorder="0" applyAlignment="0" applyProtection="0">
      <alignment vertical="center"/>
    </xf>
    <xf numFmtId="0" fontId="52" fillId="40" borderId="0" applyNumberFormat="0" applyBorder="0" applyAlignment="0" applyProtection="0">
      <alignment vertical="center"/>
    </xf>
    <xf numFmtId="0" fontId="0" fillId="0" borderId="0" applyNumberFormat="0" applyFill="0" applyBorder="0" applyAlignment="0" applyProtection="0"/>
    <xf numFmtId="9" fontId="0" fillId="0" borderId="0" applyFont="0" applyFill="0" applyBorder="0" applyAlignment="0" applyProtection="0">
      <alignment vertical="center"/>
    </xf>
    <xf numFmtId="0" fontId="52" fillId="40" borderId="0" applyNumberFormat="0" applyBorder="0" applyAlignment="0" applyProtection="0">
      <alignment vertical="center"/>
    </xf>
    <xf numFmtId="0" fontId="0" fillId="0" borderId="0" applyNumberFormat="0" applyFill="0" applyBorder="0" applyAlignment="0" applyProtection="0"/>
    <xf numFmtId="9" fontId="0" fillId="0" borderId="0" applyFont="0" applyFill="0" applyBorder="0" applyAlignment="0" applyProtection="0">
      <alignment vertical="center"/>
    </xf>
    <xf numFmtId="0" fontId="52" fillId="40" borderId="0" applyNumberFormat="0" applyBorder="0" applyAlignment="0" applyProtection="0">
      <alignment vertical="center"/>
    </xf>
    <xf numFmtId="0" fontId="52" fillId="65" borderId="0" applyNumberFormat="0" applyBorder="0" applyAlignment="0" applyProtection="0">
      <alignment vertical="center"/>
    </xf>
    <xf numFmtId="0" fontId="0" fillId="0" borderId="0" applyNumberFormat="0" applyFill="0" applyBorder="0" applyAlignment="0" applyProtection="0"/>
    <xf numFmtId="9" fontId="0" fillId="0" borderId="0" applyFont="0" applyFill="0" applyBorder="0" applyAlignment="0" applyProtection="0">
      <alignment vertical="center"/>
    </xf>
    <xf numFmtId="0" fontId="48" fillId="6"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10" fontId="30" fillId="0" borderId="0" applyFont="0" applyFill="0" applyBorder="0" applyAlignment="0" applyProtection="0"/>
    <xf numFmtId="0" fontId="24" fillId="9" borderId="0" applyNumberFormat="0" applyBorder="0" applyAlignment="0" applyProtection="0">
      <alignment vertical="center"/>
    </xf>
    <xf numFmtId="0" fontId="52" fillId="30" borderId="0" applyNumberFormat="0" applyBorder="0" applyAlignment="0" applyProtection="0">
      <alignment vertical="center"/>
    </xf>
    <xf numFmtId="0" fontId="24" fillId="9"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17" fillId="6" borderId="0" applyNumberFormat="0" applyBorder="0" applyAlignment="0" applyProtection="0">
      <alignment vertical="center"/>
    </xf>
    <xf numFmtId="0" fontId="52" fillId="40" borderId="0" applyNumberFormat="0" applyBorder="0" applyAlignment="0" applyProtection="0">
      <alignment vertical="center"/>
    </xf>
    <xf numFmtId="0" fontId="17" fillId="4"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67" fillId="30" borderId="0" applyNumberFormat="0" applyBorder="0" applyAlignment="0" applyProtection="0">
      <alignment vertical="center"/>
    </xf>
    <xf numFmtId="0" fontId="17" fillId="6" borderId="0" applyNumberFormat="0" applyBorder="0" applyAlignment="0" applyProtection="0">
      <alignment vertical="center"/>
    </xf>
    <xf numFmtId="0" fontId="67" fillId="30" borderId="0" applyNumberFormat="0" applyBorder="0" applyAlignment="0" applyProtection="0">
      <alignment vertical="center"/>
    </xf>
    <xf numFmtId="0" fontId="17" fillId="6" borderId="0" applyNumberFormat="0" applyBorder="0" applyAlignment="0" applyProtection="0">
      <alignment vertical="center"/>
    </xf>
    <xf numFmtId="0" fontId="67" fillId="30" borderId="0" applyNumberFormat="0" applyBorder="0" applyAlignment="0" applyProtection="0">
      <alignment vertical="center"/>
    </xf>
    <xf numFmtId="0" fontId="48" fillId="6" borderId="0" applyNumberFormat="0" applyBorder="0" applyAlignment="0" applyProtection="0">
      <alignment vertical="center"/>
    </xf>
    <xf numFmtId="0" fontId="67" fillId="30" borderId="0" applyNumberFormat="0" applyBorder="0" applyAlignment="0" applyProtection="0">
      <alignment vertical="center"/>
    </xf>
    <xf numFmtId="0" fontId="17" fillId="6" borderId="0" applyNumberFormat="0" applyBorder="0" applyAlignment="0" applyProtection="0">
      <alignment vertical="center"/>
    </xf>
    <xf numFmtId="0" fontId="67" fillId="30" borderId="0" applyNumberFormat="0" applyBorder="0" applyAlignment="0" applyProtection="0">
      <alignment vertical="center"/>
    </xf>
    <xf numFmtId="0" fontId="17" fillId="6" borderId="0" applyNumberFormat="0" applyBorder="0" applyAlignment="0" applyProtection="0">
      <alignment vertical="center"/>
    </xf>
    <xf numFmtId="0" fontId="67" fillId="30" borderId="0" applyNumberFormat="0" applyBorder="0" applyAlignment="0" applyProtection="0">
      <alignment vertical="center"/>
    </xf>
    <xf numFmtId="0" fontId="67" fillId="30" borderId="0" applyNumberFormat="0" applyBorder="0" applyAlignment="0" applyProtection="0">
      <alignment vertical="center"/>
    </xf>
    <xf numFmtId="0" fontId="40" fillId="4" borderId="0" applyNumberFormat="0" applyBorder="0" applyAlignment="0" applyProtection="0">
      <alignment vertical="center"/>
    </xf>
    <xf numFmtId="0" fontId="67" fillId="30"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5" fillId="12" borderId="0" applyNumberFormat="0" applyBorder="0" applyAlignment="0" applyProtection="0">
      <alignment vertical="center"/>
    </xf>
    <xf numFmtId="0" fontId="17" fillId="6" borderId="0" applyNumberFormat="0" applyBorder="0" applyAlignment="0" applyProtection="0">
      <alignment vertical="center"/>
    </xf>
    <xf numFmtId="0" fontId="45" fillId="7"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40" fillId="4" borderId="0" applyNumberFormat="0" applyBorder="0" applyAlignment="0" applyProtection="0">
      <alignment vertical="center"/>
    </xf>
    <xf numFmtId="0" fontId="52" fillId="12" borderId="0" applyNumberFormat="0" applyBorder="0" applyAlignment="0" applyProtection="0">
      <alignment vertical="center"/>
    </xf>
    <xf numFmtId="0" fontId="24" fillId="9"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24" fillId="9"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24" fillId="7" borderId="0" applyNumberFormat="0" applyBorder="0" applyAlignment="0" applyProtection="0">
      <alignment vertical="center"/>
    </xf>
    <xf numFmtId="0" fontId="52" fillId="12" borderId="0" applyNumberFormat="0" applyBorder="0" applyAlignment="0" applyProtection="0">
      <alignment vertical="center"/>
    </xf>
    <xf numFmtId="0" fontId="94" fillId="48" borderId="30" applyNumberFormat="0" applyAlignment="0" applyProtection="0">
      <alignment vertical="center"/>
    </xf>
    <xf numFmtId="0" fontId="40" fillId="4"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50" fillId="12" borderId="0" applyNumberFormat="0" applyBorder="0" applyAlignment="0" applyProtection="0">
      <alignment vertical="center"/>
    </xf>
    <xf numFmtId="0" fontId="40" fillId="4" borderId="0" applyNumberFormat="0" applyBorder="0" applyAlignment="0" applyProtection="0">
      <alignment vertical="center"/>
    </xf>
    <xf numFmtId="0" fontId="50" fillId="12"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17" fillId="6" borderId="0" applyNumberFormat="0" applyBorder="0" applyAlignment="0" applyProtection="0">
      <alignment vertical="center"/>
    </xf>
    <xf numFmtId="0" fontId="67" fillId="12" borderId="0" applyNumberFormat="0" applyBorder="0" applyAlignment="0" applyProtection="0">
      <alignment vertical="center"/>
    </xf>
    <xf numFmtId="0" fontId="48"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52" fillId="65"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48"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52" fillId="65" borderId="0" applyNumberFormat="0" applyBorder="0" applyAlignment="0" applyProtection="0">
      <alignment vertical="center"/>
    </xf>
    <xf numFmtId="0" fontId="50" fillId="65" borderId="0" applyNumberFormat="0" applyBorder="0" applyAlignment="0" applyProtection="0">
      <alignment vertical="center"/>
    </xf>
    <xf numFmtId="0" fontId="50" fillId="65" borderId="0" applyNumberFormat="0" applyBorder="0" applyAlignment="0" applyProtection="0">
      <alignment vertical="center"/>
    </xf>
    <xf numFmtId="0" fontId="48" fillId="6" borderId="0" applyNumberFormat="0" applyBorder="0" applyAlignment="0" applyProtection="0">
      <alignment vertical="center"/>
    </xf>
    <xf numFmtId="0" fontId="50" fillId="65" borderId="0" applyNumberFormat="0" applyBorder="0" applyAlignment="0" applyProtection="0">
      <alignment vertical="center"/>
    </xf>
    <xf numFmtId="0" fontId="52" fillId="65" borderId="0" applyNumberFormat="0" applyBorder="0" applyAlignment="0" applyProtection="0">
      <alignment vertical="center"/>
    </xf>
    <xf numFmtId="0" fontId="55" fillId="65" borderId="0" applyNumberFormat="0" applyBorder="0" applyAlignment="0" applyProtection="0">
      <alignment vertical="center"/>
    </xf>
    <xf numFmtId="0" fontId="52" fillId="65" borderId="0" applyNumberFormat="0" applyBorder="0" applyAlignment="0" applyProtection="0">
      <alignment vertical="center"/>
    </xf>
    <xf numFmtId="0" fontId="52" fillId="65"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8"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52"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97" fillId="67" borderId="12">
      <protection locked="0"/>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65" borderId="0" applyNumberFormat="0" applyBorder="0" applyAlignment="0" applyProtection="0">
      <alignment vertical="center"/>
    </xf>
    <xf numFmtId="0" fontId="52" fillId="65" borderId="0" applyNumberFormat="0" applyBorder="0" applyAlignment="0" applyProtection="0">
      <alignment vertical="center"/>
    </xf>
    <xf numFmtId="0" fontId="50" fillId="65" borderId="0" applyNumberFormat="0" applyBorder="0" applyAlignment="0" applyProtection="0">
      <alignment vertical="center"/>
    </xf>
    <xf numFmtId="9" fontId="0" fillId="0" borderId="0" applyFont="0" applyFill="0" applyBorder="0" applyAlignment="0" applyProtection="0"/>
    <xf numFmtId="0" fontId="50" fillId="65"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50" fillId="65" borderId="0" applyNumberFormat="0" applyBorder="0" applyAlignment="0" applyProtection="0">
      <alignment vertical="center"/>
    </xf>
    <xf numFmtId="0" fontId="17" fillId="6" borderId="0" applyNumberFormat="0" applyBorder="0" applyAlignment="0" applyProtection="0">
      <alignment vertical="center"/>
    </xf>
    <xf numFmtId="0" fontId="67" fillId="8"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67" fillId="8" borderId="0" applyNumberFormat="0" applyBorder="0" applyAlignment="0" applyProtection="0">
      <alignment vertical="center"/>
    </xf>
    <xf numFmtId="0" fontId="17" fillId="6"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17" fillId="6"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17" fillId="4" borderId="0" applyNumberFormat="0" applyBorder="0" applyAlignment="0" applyProtection="0">
      <alignment vertical="center"/>
    </xf>
    <xf numFmtId="0" fontId="73" fillId="0" borderId="0">
      <protection locked="0"/>
    </xf>
    <xf numFmtId="0" fontId="77" fillId="0" borderId="27" applyNumberFormat="0" applyFill="0" applyAlignment="0" applyProtection="0">
      <alignment vertical="center"/>
    </xf>
    <xf numFmtId="0" fontId="73" fillId="0" borderId="0">
      <protection locked="0"/>
    </xf>
    <xf numFmtId="0" fontId="27" fillId="12" borderId="0" applyNumberFormat="0" applyBorder="0" applyAlignment="0" applyProtection="0">
      <alignment vertical="center"/>
    </xf>
    <xf numFmtId="0" fontId="27" fillId="32"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35" borderId="0" applyNumberFormat="0" applyBorder="0" applyAlignment="0" applyProtection="0"/>
    <xf numFmtId="0" fontId="29" fillId="4" borderId="0" applyNumberFormat="0" applyBorder="0" applyAlignment="0" applyProtection="0">
      <alignment vertical="center"/>
    </xf>
    <xf numFmtId="0" fontId="4" fillId="35" borderId="0" applyNumberFormat="0" applyBorder="0" applyAlignment="0" applyProtection="0"/>
    <xf numFmtId="0" fontId="29" fillId="4" borderId="0" applyNumberFormat="0" applyBorder="0" applyAlignment="0" applyProtection="0">
      <alignment vertical="center"/>
    </xf>
    <xf numFmtId="0" fontId="4" fillId="35" borderId="0" applyNumberFormat="0" applyBorder="0" applyAlignment="0" applyProtection="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4" fillId="35" borderId="0" applyNumberFormat="0" applyBorder="0" applyAlignment="0" applyProtection="0"/>
    <xf numFmtId="0" fontId="17" fillId="4" borderId="0" applyNumberFormat="0" applyBorder="0" applyAlignment="0" applyProtection="0">
      <alignment vertical="center"/>
    </xf>
    <xf numFmtId="0" fontId="4" fillId="35" borderId="0" applyNumberFormat="0" applyBorder="0" applyAlignment="0" applyProtection="0"/>
    <xf numFmtId="0" fontId="40"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90" fillId="0" borderId="0" applyNumberFormat="0" applyFill="0" applyBorder="0" applyAlignment="0" applyProtection="0">
      <alignment vertical="center"/>
    </xf>
    <xf numFmtId="0" fontId="17" fillId="6" borderId="0" applyNumberFormat="0" applyBorder="0" applyAlignment="0" applyProtection="0">
      <alignment vertical="center"/>
    </xf>
    <xf numFmtId="0" fontId="4" fillId="35" borderId="0" applyNumberFormat="0" applyBorder="0" applyAlignment="0" applyProtection="0"/>
    <xf numFmtId="0" fontId="29" fillId="4"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66" borderId="0" applyNumberFormat="0" applyBorder="0" applyAlignment="0" applyProtection="0"/>
    <xf numFmtId="0" fontId="17" fillId="6" borderId="0" applyNumberFormat="0" applyBorder="0" applyAlignment="0" applyProtection="0">
      <alignment vertical="center"/>
    </xf>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22" borderId="0" applyNumberFormat="0" applyBorder="0" applyAlignment="0" applyProtection="0"/>
    <xf numFmtId="0" fontId="27" fillId="32" borderId="0" applyNumberFormat="0" applyBorder="0" applyAlignment="0" applyProtection="0">
      <alignment vertical="center"/>
    </xf>
    <xf numFmtId="0" fontId="58" fillId="0" borderId="0" applyProtection="0"/>
    <xf numFmtId="0" fontId="17" fillId="6" borderId="0" applyNumberFormat="0" applyBorder="0" applyAlignment="0" applyProtection="0">
      <alignment vertical="center"/>
    </xf>
    <xf numFmtId="0" fontId="27" fillId="32" borderId="0" applyNumberFormat="0" applyBorder="0" applyAlignment="0" applyProtection="0">
      <alignment vertical="center"/>
    </xf>
    <xf numFmtId="0" fontId="27" fillId="29" borderId="0" applyNumberFormat="0" applyBorder="0" applyAlignment="0" applyProtection="0">
      <alignment vertical="center"/>
    </xf>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9" fontId="0" fillId="0" borderId="0" applyFont="0" applyFill="0" applyBorder="0" applyAlignment="0" applyProtection="0"/>
    <xf numFmtId="0" fontId="4" fillId="14" borderId="0" applyNumberFormat="0" applyBorder="0" applyAlignment="0" applyProtection="0"/>
    <xf numFmtId="9" fontId="0" fillId="0" borderId="0" applyFont="0" applyFill="0" applyBorder="0" applyAlignment="0" applyProtection="0"/>
    <xf numFmtId="0" fontId="4" fillId="14" borderId="0" applyNumberFormat="0" applyBorder="0" applyAlignment="0" applyProtection="0"/>
    <xf numFmtId="9" fontId="0" fillId="0" borderId="0" applyFont="0" applyFill="0" applyBorder="0" applyAlignment="0" applyProtection="0"/>
    <xf numFmtId="0" fontId="4" fillId="14" borderId="0" applyNumberFormat="0" applyBorder="0" applyAlignment="0" applyProtection="0"/>
    <xf numFmtId="0" fontId="48" fillId="6" borderId="0" applyNumberFormat="0" applyBorder="0" applyAlignment="0" applyProtection="0">
      <alignment vertical="center"/>
    </xf>
    <xf numFmtId="0" fontId="4" fillId="14" borderId="0" applyNumberFormat="0" applyBorder="0" applyAlignment="0" applyProtection="0"/>
    <xf numFmtId="9" fontId="0"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24" fillId="9" borderId="0" applyNumberFormat="0" applyBorder="0" applyAlignment="0" applyProtection="0">
      <alignment vertical="center"/>
    </xf>
    <xf numFmtId="0" fontId="50" fillId="45" borderId="0" applyNumberFormat="0" applyBorder="0" applyAlignment="0" applyProtection="0"/>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40" fillId="6" borderId="0" applyNumberFormat="0" applyBorder="0" applyAlignment="0" applyProtection="0">
      <alignment vertical="center"/>
    </xf>
    <xf numFmtId="0" fontId="27" fillId="29" borderId="0" applyNumberFormat="0" applyBorder="0" applyAlignment="0" applyProtection="0">
      <alignment vertical="center"/>
    </xf>
    <xf numFmtId="0" fontId="4" fillId="5" borderId="0" applyNumberFormat="0" applyBorder="0" applyAlignment="0" applyProtection="0"/>
    <xf numFmtId="0" fontId="17" fillId="6" borderId="0" applyNumberFormat="0" applyBorder="0" applyAlignment="0" applyProtection="0">
      <alignment vertical="center"/>
    </xf>
    <xf numFmtId="0" fontId="27" fillId="68" borderId="0" applyNumberFormat="0" applyBorder="0" applyAlignment="0" applyProtection="0">
      <alignment vertical="center"/>
    </xf>
    <xf numFmtId="0" fontId="13" fillId="0" borderId="0"/>
    <xf numFmtId="0" fontId="17" fillId="6" borderId="0" applyNumberFormat="0" applyBorder="0" applyAlignment="0" applyProtection="0">
      <alignment vertical="center"/>
    </xf>
    <xf numFmtId="0" fontId="4" fillId="14" borderId="0" applyNumberFormat="0" applyBorder="0" applyAlignment="0" applyProtection="0"/>
    <xf numFmtId="0" fontId="17" fillId="6" borderId="0" applyNumberFormat="0" applyBorder="0" applyAlignment="0" applyProtection="0">
      <alignment vertical="center"/>
    </xf>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8" fontId="44" fillId="23" borderId="0"/>
    <xf numFmtId="0" fontId="4" fillId="28" borderId="0" applyNumberFormat="0" applyBorder="0" applyAlignment="0" applyProtection="0"/>
    <xf numFmtId="0" fontId="4" fillId="2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48" fillId="6" borderId="0" applyNumberFormat="0" applyBorder="0" applyAlignment="0" applyProtection="0">
      <alignment vertical="center"/>
    </xf>
    <xf numFmtId="0" fontId="50" fillId="22" borderId="0" applyNumberFormat="0" applyBorder="0" applyAlignment="0" applyProtection="0"/>
    <xf numFmtId="9" fontId="21" fillId="0" borderId="0" applyFont="0" applyFill="0" applyBorder="0" applyAlignment="0" applyProtection="0">
      <alignment vertical="center"/>
    </xf>
    <xf numFmtId="0" fontId="50" fillId="22" borderId="0" applyNumberFormat="0" applyBorder="0" applyAlignment="0" applyProtection="0"/>
    <xf numFmtId="0" fontId="17" fillId="6" borderId="0" applyNumberFormat="0" applyBorder="0" applyAlignment="0" applyProtection="0">
      <alignment vertical="center"/>
    </xf>
    <xf numFmtId="0" fontId="50" fillId="22" borderId="0" applyNumberFormat="0" applyBorder="0" applyAlignment="0" applyProtection="0"/>
    <xf numFmtId="0" fontId="17" fillId="6" borderId="0" applyNumberFormat="0" applyBorder="0" applyAlignment="0" applyProtection="0">
      <alignment vertical="center"/>
    </xf>
    <xf numFmtId="0" fontId="27" fillId="68"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1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7" fillId="6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2" fillId="9" borderId="0" applyNumberFormat="0" applyBorder="0" applyAlignment="0" applyProtection="0">
      <alignment vertical="center"/>
    </xf>
    <xf numFmtId="0" fontId="27" fillId="68" borderId="0" applyNumberFormat="0" applyBorder="0" applyAlignment="0" applyProtection="0">
      <alignment vertical="center"/>
    </xf>
    <xf numFmtId="0" fontId="24" fillId="9" borderId="0" applyNumberFormat="0" applyBorder="0" applyAlignment="0" applyProtection="0">
      <alignment vertical="center"/>
    </xf>
    <xf numFmtId="0" fontId="4" fillId="14" borderId="0" applyNumberFormat="0" applyBorder="0" applyAlignment="0" applyProtection="0"/>
    <xf numFmtId="0" fontId="17" fillId="6" borderId="0" applyNumberFormat="0" applyBorder="0" applyAlignment="0" applyProtection="0">
      <alignment vertical="center"/>
    </xf>
    <xf numFmtId="0" fontId="27" fillId="40" borderId="0" applyNumberFormat="0" applyBorder="0" applyAlignment="0" applyProtection="0">
      <alignment vertical="center"/>
    </xf>
    <xf numFmtId="0" fontId="17" fillId="4" borderId="0" applyNumberFormat="0" applyBorder="0" applyAlignment="0" applyProtection="0">
      <alignment vertical="center"/>
    </xf>
    <xf numFmtId="0" fontId="4" fillId="35" borderId="0" applyNumberFormat="0" applyBorder="0" applyAlignment="0" applyProtection="0"/>
    <xf numFmtId="0" fontId="130" fillId="8" borderId="14" applyNumberForma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63" fillId="4" borderId="0" applyNumberFormat="0" applyBorder="0" applyAlignment="0" applyProtection="0">
      <alignment vertical="center"/>
    </xf>
    <xf numFmtId="0" fontId="4" fillId="35" borderId="0" applyNumberFormat="0" applyBorder="0" applyAlignment="0" applyProtection="0"/>
    <xf numFmtId="0" fontId="63" fillId="4" borderId="0" applyNumberFormat="0" applyBorder="0" applyAlignment="0" applyProtection="0">
      <alignment vertical="center"/>
    </xf>
    <xf numFmtId="0" fontId="4" fillId="35" borderId="0" applyNumberFormat="0" applyBorder="0" applyAlignment="0" applyProtection="0"/>
    <xf numFmtId="0" fontId="43" fillId="2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7" fillId="6"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4" fillId="22" borderId="0" applyNumberFormat="0" applyBorder="0" applyAlignment="0" applyProtection="0"/>
    <xf numFmtId="0" fontId="17" fillId="6" borderId="0" applyNumberFormat="0" applyBorder="0" applyAlignment="0" applyProtection="0">
      <alignment vertical="center"/>
    </xf>
    <xf numFmtId="0" fontId="4" fillId="22" borderId="0" applyNumberFormat="0" applyBorder="0" applyAlignment="0" applyProtection="0"/>
    <xf numFmtId="0" fontId="4" fillId="22" borderId="0" applyNumberFormat="0" applyBorder="0" applyAlignment="0" applyProtection="0"/>
    <xf numFmtId="0" fontId="17" fillId="6" borderId="0" applyNumberFormat="0" applyBorder="0" applyAlignment="0" applyProtection="0">
      <alignment vertical="center"/>
    </xf>
    <xf numFmtId="0" fontId="4" fillId="22" borderId="0" applyNumberFormat="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19" fillId="7" borderId="0" applyNumberFormat="0" applyBorder="0" applyAlignment="0" applyProtection="0">
      <alignment vertical="center"/>
    </xf>
    <xf numFmtId="0" fontId="4" fillId="22" borderId="0" applyNumberFormat="0" applyBorder="0" applyAlignment="0" applyProtection="0"/>
    <xf numFmtId="0" fontId="17" fillId="6" borderId="0" applyNumberFormat="0" applyBorder="0" applyAlignment="0" applyProtection="0">
      <alignment vertical="center"/>
    </xf>
    <xf numFmtId="0" fontId="4" fillId="22" borderId="0" applyNumberFormat="0" applyBorder="0" applyAlignment="0" applyProtection="0"/>
    <xf numFmtId="0" fontId="4" fillId="22" borderId="0" applyNumberFormat="0" applyBorder="0" applyAlignment="0" applyProtection="0"/>
    <xf numFmtId="0" fontId="46" fillId="24" borderId="0" applyNumberFormat="0" applyBorder="0" applyAlignment="0" applyProtection="0"/>
    <xf numFmtId="0" fontId="50" fillId="22" borderId="0" applyNumberFormat="0" applyBorder="0" applyAlignment="0" applyProtection="0"/>
    <xf numFmtId="214" fontId="30" fillId="0" borderId="0" applyFont="0" applyFill="0" applyBorder="0" applyAlignment="0" applyProtection="0"/>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22" borderId="0" applyNumberFormat="0" applyBorder="0" applyAlignment="0" applyProtection="0"/>
    <xf numFmtId="0" fontId="17" fillId="6" borderId="0" applyNumberFormat="0" applyBorder="0" applyAlignment="0" applyProtection="0">
      <alignment vertical="center"/>
    </xf>
    <xf numFmtId="0" fontId="50" fillId="22" borderId="0" applyNumberFormat="0" applyBorder="0" applyAlignment="0" applyProtection="0"/>
    <xf numFmtId="0" fontId="50" fillId="22" borderId="0" applyNumberFormat="0" applyBorder="0" applyAlignment="0" applyProtection="0"/>
    <xf numFmtId="0" fontId="17" fillId="6" borderId="0" applyNumberFormat="0" applyBorder="0" applyAlignment="0" applyProtection="0">
      <alignment vertical="center"/>
    </xf>
    <xf numFmtId="0" fontId="50" fillId="22" borderId="0" applyNumberFormat="0" applyBorder="0" applyAlignment="0" applyProtection="0"/>
    <xf numFmtId="0" fontId="50" fillId="22" borderId="0" applyNumberFormat="0" applyBorder="0" applyAlignment="0" applyProtection="0"/>
    <xf numFmtId="0" fontId="88" fillId="70" borderId="0" applyNumberFormat="0" applyFont="0" applyBorder="0" applyAlignment="0" applyProtection="0"/>
    <xf numFmtId="0" fontId="50" fillId="22" borderId="0" applyNumberFormat="0" applyBorder="0" applyAlignment="0" applyProtection="0"/>
    <xf numFmtId="0" fontId="88" fillId="70" borderId="0" applyNumberFormat="0" applyFont="0" applyBorder="0" applyAlignment="0" applyProtection="0"/>
    <xf numFmtId="0" fontId="17" fillId="6" borderId="0" applyNumberFormat="0" applyBorder="0" applyAlignment="0" applyProtection="0">
      <alignment vertical="center"/>
    </xf>
    <xf numFmtId="0" fontId="27" fillId="40" borderId="0" applyNumberFormat="0" applyBorder="0" applyAlignment="0" applyProtection="0">
      <alignment vertical="center"/>
    </xf>
    <xf numFmtId="0" fontId="13" fillId="0" borderId="0"/>
    <xf numFmtId="0" fontId="17" fillId="4"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27" fillId="40"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4" fillId="64" borderId="0" applyNumberFormat="0" applyBorder="0" applyAlignment="0" applyProtection="0"/>
    <xf numFmtId="0" fontId="17" fillId="6" borderId="0" applyNumberFormat="0" applyBorder="0" applyAlignment="0" applyProtection="0">
      <alignment vertical="center"/>
    </xf>
    <xf numFmtId="0" fontId="4" fillId="64" borderId="0" applyNumberFormat="0" applyBorder="0" applyAlignment="0" applyProtection="0"/>
    <xf numFmtId="0" fontId="17" fillId="6" borderId="0" applyNumberFormat="0" applyBorder="0" applyAlignment="0" applyProtection="0">
      <alignment vertical="center"/>
    </xf>
    <xf numFmtId="0" fontId="4" fillId="64" borderId="0" applyNumberFormat="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 fillId="64" borderId="0" applyNumberFormat="0" applyBorder="0" applyAlignment="0" applyProtection="0"/>
    <xf numFmtId="0" fontId="17" fillId="6" borderId="0" applyNumberFormat="0" applyBorder="0" applyAlignment="0" applyProtection="0">
      <alignment vertical="center"/>
    </xf>
    <xf numFmtId="0" fontId="4" fillId="64" borderId="0" applyNumberFormat="0" applyBorder="0" applyAlignment="0" applyProtection="0"/>
    <xf numFmtId="0" fontId="4" fillId="64" borderId="0" applyNumberFormat="0" applyBorder="0" applyAlignment="0" applyProtection="0"/>
    <xf numFmtId="0" fontId="24" fillId="9"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25" fillId="0" borderId="0" applyProtection="0"/>
    <xf numFmtId="0" fontId="24" fillId="9"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02" fillId="0" borderId="0" applyProtection="0"/>
    <xf numFmtId="0" fontId="4" fillId="35" borderId="0" applyNumberFormat="0" applyBorder="0" applyAlignment="0" applyProtection="0"/>
    <xf numFmtId="0" fontId="17" fillId="6" borderId="0" applyNumberFormat="0" applyBorder="0" applyAlignment="0" applyProtection="0">
      <alignment vertical="center"/>
    </xf>
    <xf numFmtId="0" fontId="4" fillId="35" borderId="0" applyNumberFormat="0" applyBorder="0" applyAlignment="0" applyProtection="0"/>
    <xf numFmtId="0" fontId="17" fillId="6" borderId="0" applyNumberFormat="0" applyBorder="0" applyAlignment="0" applyProtection="0">
      <alignment vertical="center"/>
    </xf>
    <xf numFmtId="0" fontId="4" fillId="35"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17" fillId="6" borderId="0" applyNumberFormat="0" applyBorder="0" applyAlignment="0" applyProtection="0">
      <alignment vertical="center"/>
    </xf>
    <xf numFmtId="0" fontId="50" fillId="66" borderId="0" applyNumberFormat="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4" fillId="14" borderId="0" applyNumberFormat="0" applyBorder="0" applyAlignment="0" applyProtection="0"/>
    <xf numFmtId="0" fontId="4" fillId="14" borderId="0" applyNumberFormat="0" applyBorder="0" applyAlignment="0" applyProtection="0"/>
    <xf numFmtId="0" fontId="24" fillId="9" borderId="0" applyNumberFormat="0" applyBorder="0" applyAlignment="0" applyProtection="0">
      <alignment vertical="center"/>
    </xf>
    <xf numFmtId="0" fontId="0" fillId="0" borderId="0">
      <alignment vertical="center"/>
    </xf>
    <xf numFmtId="0" fontId="4" fillId="14" borderId="0" applyNumberFormat="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 fillId="14" borderId="0" applyNumberFormat="0" applyBorder="0" applyAlignment="0" applyProtection="0"/>
    <xf numFmtId="0" fontId="4" fillId="5" borderId="0" applyNumberFormat="0" applyBorder="0" applyAlignment="0" applyProtection="0"/>
    <xf numFmtId="0" fontId="40" fillId="4" borderId="0" applyNumberFormat="0" applyBorder="0" applyAlignment="0" applyProtection="0">
      <alignment vertical="center"/>
    </xf>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63" fillId="4" borderId="0" applyNumberFormat="0" applyBorder="0" applyAlignment="0" applyProtection="0">
      <alignment vertical="center"/>
    </xf>
    <xf numFmtId="0" fontId="50" fillId="5" borderId="0" applyNumberFormat="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50" fillId="5" borderId="0" applyNumberFormat="0" applyBorder="0" applyAlignment="0" applyProtection="0"/>
    <xf numFmtId="0" fontId="50" fillId="5" borderId="0" applyNumberFormat="0" applyBorder="0" applyAlignment="0" applyProtection="0"/>
    <xf numFmtId="0" fontId="27" fillId="36" borderId="0" applyNumberFormat="0" applyBorder="0" applyAlignment="0" applyProtection="0">
      <alignment vertical="center"/>
    </xf>
    <xf numFmtId="0" fontId="83" fillId="0" borderId="0">
      <alignment horizontal="center" wrapText="1"/>
      <protection locked="0"/>
    </xf>
    <xf numFmtId="0" fontId="17" fillId="6" borderId="0" applyNumberFormat="0" applyBorder="0" applyAlignment="0" applyProtection="0">
      <alignment vertical="center"/>
    </xf>
    <xf numFmtId="0" fontId="118"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18" fillId="6" borderId="0" applyNumberFormat="0" applyBorder="0" applyAlignment="0" applyProtection="0">
      <alignment vertical="center"/>
    </xf>
    <xf numFmtId="0" fontId="17" fillId="6" borderId="0" applyNumberFormat="0" applyBorder="0" applyAlignment="0" applyProtection="0">
      <alignment vertical="center"/>
    </xf>
    <xf numFmtId="3" fontId="119" fillId="0" borderId="0"/>
    <xf numFmtId="0" fontId="17" fillId="6" borderId="0" applyNumberFormat="0" applyBorder="0" applyAlignment="0" applyProtection="0">
      <alignment vertical="center"/>
    </xf>
    <xf numFmtId="200" fontId="25" fillId="0" borderId="0" applyFill="0" applyBorder="0" applyAlignment="0"/>
    <xf numFmtId="0" fontId="120" fillId="30" borderId="14" applyNumberFormat="0" applyAlignment="0" applyProtection="0">
      <alignment vertical="center"/>
    </xf>
    <xf numFmtId="0" fontId="120" fillId="30" borderId="14" applyNumberFormat="0" applyAlignment="0" applyProtection="0">
      <alignment vertical="center"/>
    </xf>
    <xf numFmtId="0" fontId="121" fillId="0" borderId="5">
      <alignment horizontal="center"/>
    </xf>
    <xf numFmtId="0" fontId="59" fillId="0" borderId="21" applyNumberFormat="0" applyFill="0" applyAlignment="0" applyProtection="0">
      <alignment vertical="center"/>
    </xf>
    <xf numFmtId="41" fontId="30" fillId="0" borderId="0" applyFont="0" applyFill="0" applyBorder="0" applyAlignment="0" applyProtection="0"/>
    <xf numFmtId="0" fontId="17" fillId="6" borderId="0" applyNumberFormat="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41" fontId="0" fillId="0" borderId="0" applyFont="0" applyFill="0" applyBorder="0" applyAlignment="0" applyProtection="0">
      <alignment vertical="center"/>
    </xf>
    <xf numFmtId="0" fontId="17" fillId="6" borderId="0" applyNumberFormat="0" applyBorder="0" applyAlignment="0" applyProtection="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70" fillId="11" borderId="0" applyNumberFormat="0" applyBorder="0" applyAlignment="0" applyProtection="0">
      <alignment vertical="center"/>
    </xf>
    <xf numFmtId="0" fontId="48" fillId="6" borderId="0" applyNumberFormat="0" applyBorder="0" applyAlignment="0" applyProtection="0">
      <alignment vertical="center"/>
    </xf>
    <xf numFmtId="41" fontId="0" fillId="0" borderId="0" applyFont="0" applyFill="0" applyBorder="0" applyAlignment="0" applyProtection="0">
      <alignment vertical="center"/>
    </xf>
    <xf numFmtId="178" fontId="30" fillId="0" borderId="0" applyFont="0" applyFill="0" applyBorder="0" applyAlignment="0" applyProtection="0"/>
    <xf numFmtId="0" fontId="17" fillId="4" borderId="0" applyNumberFormat="0" applyBorder="0" applyAlignment="0" applyProtection="0">
      <alignment vertical="center"/>
    </xf>
    <xf numFmtId="43" fontId="30" fillId="0" borderId="0" applyFon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43" fontId="91" fillId="0" borderId="0" applyFont="0" applyFill="0" applyBorder="0" applyAlignment="0" applyProtection="0"/>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24" fillId="9" borderId="0" applyNumberFormat="0" applyBorder="0" applyAlignment="0" applyProtection="0">
      <alignment vertical="center"/>
    </xf>
    <xf numFmtId="43" fontId="0" fillId="0" borderId="0" applyFont="0" applyFill="0" applyBorder="0" applyAlignment="0" applyProtection="0"/>
    <xf numFmtId="0" fontId="63" fillId="4"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xf numFmtId="0" fontId="17" fillId="6" borderId="0" applyNumberFormat="0" applyBorder="0" applyAlignment="0" applyProtection="0">
      <alignment vertical="center"/>
    </xf>
    <xf numFmtId="43" fontId="0" fillId="0" borderId="0" applyFont="0" applyFill="0" applyBorder="0" applyAlignment="0" applyProtection="0"/>
    <xf numFmtId="0" fontId="17" fillId="6" borderId="0" applyNumberFormat="0" applyBorder="0" applyAlignment="0" applyProtection="0">
      <alignment vertical="center"/>
    </xf>
    <xf numFmtId="43" fontId="0" fillId="0" borderId="0" applyFont="0" applyFill="0" applyBorder="0" applyAlignment="0" applyProtection="0"/>
    <xf numFmtId="0" fontId="24" fillId="9"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0" fillId="0" borderId="0" applyNumberFormat="0" applyFill="0" applyBorder="0" applyAlignment="0" applyProtection="0"/>
    <xf numFmtId="191" fontId="56" fillId="0" borderId="0" applyFont="0" applyFill="0" applyBorder="0" applyAlignment="0" applyProtection="0"/>
    <xf numFmtId="0" fontId="24" fillId="9" borderId="0" applyNumberFormat="0" applyBorder="0" applyAlignment="0" applyProtection="0">
      <alignment vertical="center"/>
    </xf>
    <xf numFmtId="43" fontId="0" fillId="0" borderId="0" applyFont="0" applyFill="0" applyBorder="0" applyAlignment="0" applyProtection="0"/>
    <xf numFmtId="211" fontId="91"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197" fontId="30" fillId="0" borderId="0" applyFont="0" applyFill="0" applyBorder="0" applyAlignment="0" applyProtection="0"/>
    <xf numFmtId="0" fontId="40" fillId="4" borderId="0" applyNumberFormat="0" applyBorder="0" applyAlignment="0" applyProtection="0">
      <alignment vertical="center"/>
    </xf>
    <xf numFmtId="206" fontId="30" fillId="0" borderId="0"/>
    <xf numFmtId="187" fontId="30" fillId="0" borderId="0" applyFont="0" applyFill="0" applyBorder="0" applyAlignment="0" applyProtection="0"/>
    <xf numFmtId="213" fontId="91" fillId="0" borderId="0"/>
    <xf numFmtId="213" fontId="91" fillId="0" borderId="0"/>
    <xf numFmtId="0" fontId="17" fillId="6" borderId="0" applyNumberFormat="0" applyBorder="0" applyAlignment="0" applyProtection="0">
      <alignment vertical="center"/>
    </xf>
    <xf numFmtId="0" fontId="24" fillId="9" borderId="0" applyNumberFormat="0" applyBorder="0" applyAlignment="0" applyProtection="0">
      <alignment vertical="center"/>
    </xf>
    <xf numFmtId="15" fontId="88" fillId="0" borderId="0"/>
    <xf numFmtId="0" fontId="17" fillId="6" borderId="0" applyNumberFormat="0" applyBorder="0" applyAlignment="0" applyProtection="0">
      <alignment vertical="center"/>
    </xf>
    <xf numFmtId="15" fontId="88" fillId="0" borderId="0"/>
    <xf numFmtId="41" fontId="30" fillId="0" borderId="0" applyFont="0" applyFill="0" applyBorder="0" applyAlignment="0" applyProtection="0"/>
    <xf numFmtId="43" fontId="30" fillId="0" borderId="0" applyFont="0" applyFill="0" applyBorder="0" applyAlignment="0" applyProtection="0"/>
    <xf numFmtId="0" fontId="35" fillId="0" borderId="0" applyNumberFormat="0" applyFill="0" applyBorder="0" applyAlignment="0" applyProtection="0"/>
    <xf numFmtId="186" fontId="91" fillId="0" borderId="0"/>
    <xf numFmtId="186" fontId="91" fillId="0" borderId="0"/>
    <xf numFmtId="0" fontId="104" fillId="0" borderId="0" applyNumberFormat="0" applyFill="0" applyBorder="0" applyAlignment="0" applyProtection="0">
      <alignment vertical="top"/>
      <protection locked="0"/>
    </xf>
    <xf numFmtId="0" fontId="40" fillId="4" borderId="0" applyNumberFormat="0" applyBorder="0" applyAlignment="0" applyProtection="0">
      <alignment vertical="center"/>
    </xf>
    <xf numFmtId="0" fontId="0" fillId="0" borderId="0"/>
    <xf numFmtId="0" fontId="0" fillId="0" borderId="0">
      <alignment vertical="center"/>
    </xf>
    <xf numFmtId="0" fontId="17" fillId="6" borderId="0" applyNumberFormat="0" applyBorder="0" applyAlignment="0" applyProtection="0">
      <alignment vertical="center"/>
    </xf>
    <xf numFmtId="0" fontId="43"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17" fillId="6" borderId="0" applyNumberFormat="0" applyBorder="0" applyAlignment="0" applyProtection="0">
      <alignment vertical="center"/>
    </xf>
    <xf numFmtId="0" fontId="0" fillId="0" borderId="0"/>
    <xf numFmtId="0" fontId="96" fillId="9" borderId="0" applyNumberFormat="0" applyBorder="0" applyAlignment="0" applyProtection="0">
      <alignment vertical="center"/>
    </xf>
    <xf numFmtId="38" fontId="101" fillId="30" borderId="0" applyNumberFormat="0" applyBorder="0" applyAlignment="0" applyProtection="0"/>
    <xf numFmtId="38" fontId="101" fillId="30" borderId="0" applyNumberFormat="0" applyBorder="0" applyAlignment="0" applyProtection="0"/>
    <xf numFmtId="0" fontId="102" fillId="0" borderId="33" applyNumberFormat="0" applyAlignment="0" applyProtection="0">
      <alignment horizontal="left" vertical="center"/>
    </xf>
    <xf numFmtId="0" fontId="17" fillId="6" borderId="0" applyNumberFormat="0" applyBorder="0" applyAlignment="0" applyProtection="0">
      <alignment vertical="center"/>
    </xf>
    <xf numFmtId="0" fontId="102" fillId="0" borderId="33" applyNumberFormat="0" applyAlignment="0" applyProtection="0">
      <alignment horizontal="lef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02" fillId="0" borderId="7">
      <alignment horizontal="left" vertical="center"/>
    </xf>
    <xf numFmtId="0" fontId="17" fillId="6" borderId="0" applyNumberFormat="0" applyBorder="0" applyAlignment="0" applyProtection="0">
      <alignment vertical="center"/>
    </xf>
    <xf numFmtId="0" fontId="102" fillId="0" borderId="7">
      <alignment horizontal="left" vertical="center"/>
    </xf>
    <xf numFmtId="0" fontId="17" fillId="6" borderId="0" applyNumberFormat="0" applyBorder="0" applyAlignment="0" applyProtection="0">
      <alignment vertical="center"/>
    </xf>
    <xf numFmtId="0" fontId="72" fillId="0" borderId="16" applyNumberFormat="0" applyFill="0" applyAlignment="0" applyProtection="0">
      <alignment vertical="center"/>
    </xf>
    <xf numFmtId="0" fontId="17" fillId="4" borderId="0" applyNumberFormat="0" applyBorder="0" applyAlignment="0" applyProtection="0">
      <alignment vertical="center"/>
    </xf>
    <xf numFmtId="0" fontId="107" fillId="0" borderId="21" applyNumberFormat="0" applyFill="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07" fillId="0" borderId="21" applyNumberFormat="0" applyFill="0" applyAlignment="0" applyProtection="0">
      <alignment vertical="center"/>
    </xf>
    <xf numFmtId="0" fontId="50" fillId="40" borderId="0" applyNumberFormat="0" applyBorder="0" applyAlignment="0" applyProtection="0">
      <alignment vertical="center"/>
    </xf>
    <xf numFmtId="0" fontId="17" fillId="6" borderId="0" applyNumberFormat="0" applyBorder="0" applyAlignment="0" applyProtection="0">
      <alignment vertical="center"/>
    </xf>
    <xf numFmtId="0" fontId="60" fillId="0" borderId="17" applyNumberFormat="0" applyFill="0" applyAlignment="0" applyProtection="0">
      <alignment vertical="center"/>
    </xf>
    <xf numFmtId="0" fontId="60" fillId="0" borderId="0" applyNumberFormat="0" applyFill="0" applyBorder="0" applyAlignment="0" applyProtection="0">
      <alignment vertical="center"/>
    </xf>
    <xf numFmtId="0" fontId="110" fillId="0" borderId="0" applyNumberFormat="0" applyFill="0" applyBorder="0" applyAlignment="0" applyProtection="0">
      <alignment vertical="top"/>
      <protection locked="0"/>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64" fillId="8" borderId="14" applyNumberFormat="0" applyAlignment="0" applyProtection="0">
      <alignment vertical="center"/>
    </xf>
    <xf numFmtId="10" fontId="101" fillId="27" borderId="1" applyNumberFormat="0" applyBorder="0" applyAlignment="0" applyProtection="0"/>
    <xf numFmtId="0" fontId="46" fillId="24" borderId="0" applyNumberFormat="0" applyBorder="0" applyAlignment="0" applyProtection="0"/>
    <xf numFmtId="10" fontId="101" fillId="27" borderId="1" applyNumberFormat="0" applyBorder="0" applyAlignment="0" applyProtection="0"/>
    <xf numFmtId="0" fontId="46" fillId="24" borderId="0" applyNumberFormat="0" applyBorder="0" applyAlignment="0" applyProtection="0"/>
    <xf numFmtId="0" fontId="64" fillId="8" borderId="14" applyNumberFormat="0" applyAlignment="0" applyProtection="0">
      <alignment vertical="center"/>
    </xf>
    <xf numFmtId="0" fontId="36" fillId="0" borderId="0" applyNumberFormat="0" applyFill="0" applyBorder="0" applyAlignment="0" applyProtection="0">
      <alignment vertical="center"/>
    </xf>
    <xf numFmtId="188" fontId="112" fillId="69" borderId="0"/>
    <xf numFmtId="188" fontId="112" fillId="69" borderId="0"/>
    <xf numFmtId="0" fontId="24" fillId="9" borderId="0" applyNumberFormat="0" applyBorder="0" applyAlignment="0" applyProtection="0">
      <alignment vertical="center"/>
    </xf>
    <xf numFmtId="188" fontId="112" fillId="69" borderId="0"/>
    <xf numFmtId="188" fontId="112" fillId="69" borderId="0"/>
    <xf numFmtId="0" fontId="64" fillId="8" borderId="14" applyNumberFormat="0" applyAlignment="0" applyProtection="0">
      <alignment vertical="center"/>
    </xf>
    <xf numFmtId="0" fontId="89" fillId="0" borderId="27" applyNumberFormat="0" applyFill="0" applyAlignment="0" applyProtection="0">
      <alignment vertical="center"/>
    </xf>
    <xf numFmtId="188" fontId="44" fillId="23" borderId="0"/>
    <xf numFmtId="0" fontId="24" fillId="9" borderId="0" applyNumberFormat="0" applyBorder="0" applyAlignment="0" applyProtection="0">
      <alignment vertical="center"/>
    </xf>
    <xf numFmtId="188" fontId="44" fillId="23" borderId="0"/>
    <xf numFmtId="38" fontId="88" fillId="0" borderId="0" applyFont="0" applyFill="0" applyBorder="0" applyAlignment="0" applyProtection="0"/>
    <xf numFmtId="40" fontId="88" fillId="0" borderId="0" applyFont="0" applyFill="0" applyBorder="0" applyAlignment="0" applyProtection="0"/>
    <xf numFmtId="185" fontId="30" fillId="0" borderId="0" applyFont="0" applyFill="0" applyBorder="0" applyAlignment="0" applyProtection="0"/>
    <xf numFmtId="0" fontId="30" fillId="0" borderId="0" applyFont="0" applyFill="0" applyBorder="0" applyAlignment="0" applyProtection="0"/>
    <xf numFmtId="0" fontId="17" fillId="6" borderId="0" applyNumberFormat="0" applyBorder="0" applyAlignment="0" applyProtection="0">
      <alignment vertical="center"/>
    </xf>
    <xf numFmtId="190" fontId="88" fillId="0" borderId="0" applyFont="0" applyFill="0" applyBorder="0" applyAlignment="0" applyProtection="0"/>
    <xf numFmtId="184" fontId="88" fillId="0" borderId="0" applyFont="0" applyFill="0" applyBorder="0" applyAlignment="0" applyProtection="0"/>
    <xf numFmtId="185" fontId="30" fillId="0" borderId="0" applyFont="0" applyFill="0" applyBorder="0" applyAlignment="0" applyProtection="0"/>
    <xf numFmtId="0" fontId="17" fillId="6" borderId="0" applyNumberFormat="0" applyBorder="0" applyAlignment="0" applyProtection="0">
      <alignment vertical="center"/>
    </xf>
    <xf numFmtId="0" fontId="113" fillId="11" borderId="0" applyNumberFormat="0" applyBorder="0" applyAlignment="0" applyProtection="0">
      <alignment vertical="center"/>
    </xf>
    <xf numFmtId="0" fontId="113" fillId="11" borderId="0" applyNumberFormat="0" applyBorder="0" applyAlignment="0" applyProtection="0">
      <alignment vertical="center"/>
    </xf>
    <xf numFmtId="0" fontId="59" fillId="0" borderId="21" applyNumberFormat="0" applyFill="0" applyAlignment="0" applyProtection="0">
      <alignment vertical="center"/>
    </xf>
    <xf numFmtId="0" fontId="100" fillId="0" borderId="0"/>
    <xf numFmtId="0" fontId="29" fillId="4" borderId="0" applyNumberFormat="0" applyBorder="0" applyAlignment="0" applyProtection="0">
      <alignment vertical="center"/>
    </xf>
    <xf numFmtId="0" fontId="100" fillId="0" borderId="0"/>
    <xf numFmtId="0" fontId="17" fillId="6" borderId="0" applyNumberFormat="0" applyBorder="0" applyAlignment="0" applyProtection="0">
      <alignment vertical="center"/>
    </xf>
    <xf numFmtId="0" fontId="112" fillId="0" borderId="0"/>
    <xf numFmtId="0" fontId="17" fillId="6" borderId="0" applyNumberFormat="0" applyBorder="0" applyAlignment="0" applyProtection="0">
      <alignment vertical="center"/>
    </xf>
    <xf numFmtId="201" fontId="114" fillId="0" borderId="0"/>
    <xf numFmtId="0" fontId="0" fillId="0" borderId="0" applyNumberFormat="0" applyFill="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0" fillId="0" borderId="0" applyNumberFormat="0" applyFill="0" applyBorder="0" applyAlignment="0" applyProtection="0"/>
    <xf numFmtId="0" fontId="17" fillId="6" borderId="0" applyNumberFormat="0" applyBorder="0" applyAlignment="0" applyProtection="0">
      <alignment vertical="center"/>
    </xf>
    <xf numFmtId="0" fontId="0" fillId="0" borderId="0" applyNumberFormat="0" applyFill="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30" fillId="0" borderId="0">
      <alignment vertical="top"/>
    </xf>
    <xf numFmtId="0" fontId="35"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73" fillId="0" borderId="0"/>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24" fillId="9" borderId="0" applyNumberFormat="0" applyBorder="0" applyAlignment="0" applyProtection="0">
      <alignment vertical="center"/>
    </xf>
    <xf numFmtId="0" fontId="0" fillId="0" borderId="0"/>
    <xf numFmtId="205" fontId="30" fillId="0" borderId="0" applyFont="0" applyFill="0" applyProtection="0"/>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17" fillId="6" borderId="0" applyNumberFormat="0" applyBorder="0" applyAlignment="0" applyProtection="0">
      <alignment vertical="center"/>
    </xf>
    <xf numFmtId="0" fontId="0" fillId="27" borderId="34" applyNumberFormat="0" applyFont="0" applyAlignment="0" applyProtection="0">
      <alignment vertical="center"/>
    </xf>
    <xf numFmtId="0" fontId="17" fillId="6" borderId="0" applyNumberFormat="0" applyBorder="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17" fillId="4" borderId="0" applyNumberFormat="0" applyBorder="0" applyAlignment="0" applyProtection="0">
      <alignment vertical="center"/>
    </xf>
    <xf numFmtId="10" fontId="30" fillId="0" borderId="0" applyFont="0" applyFill="0" applyBorder="0" applyAlignment="0" applyProtection="0"/>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50" fillId="6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88" fillId="0" borderId="0" applyNumberFormat="0" applyFont="0" applyFill="0" applyBorder="0" applyAlignment="0" applyProtection="0">
      <alignment horizontal="left"/>
    </xf>
    <xf numFmtId="0" fontId="52" fillId="29"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8" fillId="0" borderId="0" applyNumberFormat="0" applyFont="0" applyFill="0" applyBorder="0" applyAlignment="0" applyProtection="0">
      <alignment horizontal="left"/>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15" fontId="88" fillId="0" borderId="0" applyFont="0" applyFill="0" applyBorder="0" applyAlignment="0" applyProtection="0"/>
    <xf numFmtId="15" fontId="88" fillId="0" borderId="0" applyFont="0" applyFill="0" applyBorder="0" applyAlignment="0" applyProtection="0"/>
    <xf numFmtId="0" fontId="68" fillId="0" borderId="35">
      <alignment horizontal="center"/>
    </xf>
    <xf numFmtId="0" fontId="0" fillId="0" borderId="0" applyNumberFormat="0" applyFill="0" applyBorder="0" applyAlignment="0" applyProtection="0"/>
    <xf numFmtId="9" fontId="0" fillId="0" borderId="0" applyFont="0" applyFill="0" applyBorder="0" applyAlignment="0" applyProtection="0">
      <alignment vertical="center"/>
    </xf>
    <xf numFmtId="0" fontId="68" fillId="0" borderId="35">
      <alignment horizontal="center"/>
    </xf>
    <xf numFmtId="3" fontId="88" fillId="0" borderId="0" applyFont="0" applyFill="0" applyBorder="0" applyAlignment="0" applyProtection="0"/>
    <xf numFmtId="3" fontId="88" fillId="0" borderId="0" applyFont="0" applyFill="0" applyBorder="0" applyAlignment="0" applyProtection="0"/>
    <xf numFmtId="3" fontId="116" fillId="0" borderId="0"/>
    <xf numFmtId="0" fontId="108" fillId="0" borderId="0" applyNumberFormat="0" applyFill="0" applyBorder="0" applyAlignment="0" applyProtection="0"/>
    <xf numFmtId="0" fontId="48" fillId="6" borderId="0" applyNumberFormat="0" applyBorder="0" applyAlignment="0" applyProtection="0">
      <alignment vertical="center"/>
    </xf>
    <xf numFmtId="0" fontId="97" fillId="67" borderId="12">
      <protection locked="0"/>
    </xf>
    <xf numFmtId="0" fontId="117" fillId="0" borderId="0"/>
    <xf numFmtId="0" fontId="97" fillId="67" borderId="12">
      <protection locked="0"/>
    </xf>
    <xf numFmtId="0" fontId="97" fillId="67" borderId="12">
      <protection locked="0"/>
    </xf>
    <xf numFmtId="0" fontId="97" fillId="67" borderId="12">
      <protection locked="0"/>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0" fillId="0" borderId="0"/>
    <xf numFmtId="0" fontId="97" fillId="67" borderId="12">
      <protection locked="0"/>
    </xf>
    <xf numFmtId="0" fontId="17" fillId="6" borderId="0" applyNumberFormat="0" applyBorder="0" applyAlignment="0" applyProtection="0">
      <alignment vertical="center"/>
    </xf>
    <xf numFmtId="0" fontId="0" fillId="0" borderId="0"/>
    <xf numFmtId="0" fontId="97" fillId="67" borderId="12">
      <protection locked="0"/>
    </xf>
    <xf numFmtId="0" fontId="17" fillId="6" borderId="0" applyNumberFormat="0" applyBorder="0" applyAlignment="0" applyProtection="0">
      <alignment vertical="center"/>
    </xf>
    <xf numFmtId="0" fontId="0" fillId="0" borderId="0"/>
    <xf numFmtId="0" fontId="97" fillId="67" borderId="12">
      <protection locked="0"/>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98" fillId="0" borderId="3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98" fillId="0" borderId="31" applyNumberFormat="0" applyFill="0" applyAlignment="0" applyProtection="0">
      <alignment vertical="center"/>
    </xf>
    <xf numFmtId="0" fontId="35" fillId="0" borderId="0" applyNumberFormat="0" applyFill="0" applyBorder="0" applyAlignment="0" applyProtection="0"/>
    <xf numFmtId="0" fontId="24" fillId="9" borderId="0" applyNumberFormat="0" applyBorder="0" applyAlignment="0" applyProtection="0">
      <alignment vertical="center"/>
    </xf>
    <xf numFmtId="0" fontId="17" fillId="6" borderId="0" applyNumberFormat="0" applyBorder="0" applyAlignment="0" applyProtection="0">
      <alignment vertical="center"/>
    </xf>
    <xf numFmtId="192" fontId="30" fillId="0" borderId="0" applyFont="0" applyFill="0" applyBorder="0" applyAlignment="0" applyProtection="0"/>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181" fontId="30" fillId="0" borderId="0" applyFont="0" applyFill="0" applyBorder="0" applyAlignment="0" applyProtection="0"/>
    <xf numFmtId="207" fontId="56" fillId="0" borderId="0" applyFont="0" applyFill="0" applyBorder="0" applyAlignment="0" applyProtection="0"/>
    <xf numFmtId="0" fontId="99"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40" fillId="4" borderId="0" applyNumberFormat="0" applyBorder="0" applyAlignment="0" applyProtection="0">
      <alignment vertical="center"/>
    </xf>
    <xf numFmtId="0" fontId="43"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76" fillId="0" borderId="0" applyNumberFormat="0" applyFill="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76" fillId="0" borderId="0" applyNumberFormat="0" applyFill="0" applyBorder="0" applyAlignment="0" applyProtection="0">
      <alignment vertical="center"/>
    </xf>
    <xf numFmtId="9" fontId="0" fillId="0" borderId="0" applyFont="0" applyFill="0" applyBorder="0" applyAlignment="0" applyProtection="0"/>
    <xf numFmtId="0" fontId="76" fillId="0" borderId="0" applyNumberFormat="0" applyFill="0" applyBorder="0" applyAlignment="0" applyProtection="0">
      <alignment vertical="center"/>
    </xf>
    <xf numFmtId="9" fontId="0" fillId="0" borderId="0" applyFont="0" applyFill="0" applyBorder="0" applyAlignment="0" applyProtection="0"/>
    <xf numFmtId="0" fontId="133" fillId="0" borderId="0" applyNumberFormat="0" applyFill="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48"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63" fillId="4"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9" fontId="0" fillId="0" borderId="0" applyFont="0" applyFill="0" applyBorder="0" applyAlignment="0" applyProtection="0"/>
    <xf numFmtId="0" fontId="40" fillId="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40" fillId="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6"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6" borderId="0" applyNumberFormat="0" applyBorder="0" applyAlignment="0" applyProtection="0">
      <alignment vertical="center"/>
    </xf>
    <xf numFmtId="9" fontId="0" fillId="0" borderId="0" applyFont="0" applyFill="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9" fontId="21" fillId="0" borderId="0" applyFont="0" applyFill="0" applyBorder="0" applyAlignment="0" applyProtection="0">
      <alignment vertical="center"/>
    </xf>
    <xf numFmtId="0" fontId="63" fillId="4"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4" borderId="0" applyNumberFormat="0" applyBorder="0" applyAlignment="0" applyProtection="0">
      <alignment vertical="center"/>
    </xf>
    <xf numFmtId="9" fontId="0" fillId="0" borderId="0" applyFont="0" applyFill="0" applyBorder="0" applyAlignment="0" applyProtection="0">
      <alignment vertical="center"/>
    </xf>
    <xf numFmtId="0" fontId="29" fillId="4" borderId="0" applyNumberFormat="0" applyBorder="0" applyAlignment="0" applyProtection="0">
      <alignment vertical="center"/>
    </xf>
    <xf numFmtId="9" fontId="0" fillId="0" borderId="0" applyFont="0" applyFill="0" applyBorder="0" applyAlignment="0" applyProtection="0">
      <alignment vertical="center"/>
    </xf>
    <xf numFmtId="0" fontId="29" fillId="4" borderId="0" applyNumberFormat="0" applyBorder="0" applyAlignment="0" applyProtection="0">
      <alignment vertical="center"/>
    </xf>
    <xf numFmtId="9" fontId="0" fillId="0" borderId="0" applyFont="0" applyFill="0" applyBorder="0" applyAlignment="0" applyProtection="0"/>
    <xf numFmtId="0" fontId="17" fillId="6" borderId="0" applyNumberFormat="0" applyBorder="0" applyAlignment="0" applyProtection="0">
      <alignment vertical="center"/>
    </xf>
    <xf numFmtId="9" fontId="0" fillId="0" borderId="0" applyFont="0" applyFill="0" applyBorder="0" applyAlignment="0" applyProtection="0"/>
    <xf numFmtId="0" fontId="29" fillId="4" borderId="0" applyNumberFormat="0" applyBorder="0" applyAlignment="0" applyProtection="0">
      <alignment vertical="center"/>
    </xf>
    <xf numFmtId="196" fontId="30" fillId="0" borderId="0" applyFont="0" applyFill="0" applyBorder="0" applyAlignment="0" applyProtection="0"/>
    <xf numFmtId="0" fontId="30" fillId="0" borderId="6" applyNumberFormat="0" applyFill="0" applyProtection="0">
      <alignment horizontal="right"/>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52" fillId="40" borderId="0" applyNumberFormat="0" applyBorder="0" applyAlignment="0" applyProtection="0">
      <alignment vertical="center"/>
    </xf>
    <xf numFmtId="0" fontId="106" fillId="0" borderId="16" applyNumberFormat="0" applyFill="0" applyAlignment="0" applyProtection="0">
      <alignment vertical="center"/>
    </xf>
    <xf numFmtId="0" fontId="52" fillId="40"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50" fillId="40"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17" fillId="6" borderId="0" applyNumberFormat="0" applyBorder="0" applyAlignment="0" applyProtection="0">
      <alignment vertical="center"/>
    </xf>
    <xf numFmtId="0" fontId="32" fillId="0" borderId="16" applyNumberFormat="0" applyFill="0" applyAlignment="0" applyProtection="0">
      <alignment vertical="center"/>
    </xf>
    <xf numFmtId="0" fontId="57" fillId="0" borderId="20" applyNumberFormat="0" applyFill="0" applyAlignment="0" applyProtection="0">
      <alignment vertical="center"/>
    </xf>
    <xf numFmtId="0" fontId="24" fillId="7" borderId="0" applyNumberFormat="0" applyBorder="0" applyAlignment="0" applyProtection="0">
      <alignment vertical="center"/>
    </xf>
    <xf numFmtId="0" fontId="48" fillId="6" borderId="0" applyNumberFormat="0" applyBorder="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57" fillId="0" borderId="20" applyNumberFormat="0" applyFill="0" applyAlignment="0" applyProtection="0">
      <alignment vertical="center"/>
    </xf>
    <xf numFmtId="0" fontId="17" fillId="6" borderId="0" applyNumberFormat="0" applyBorder="0" applyAlignment="0" applyProtection="0">
      <alignment vertical="center"/>
    </xf>
    <xf numFmtId="0" fontId="57" fillId="0" borderId="20" applyNumberFormat="0" applyFill="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22" fillId="9" borderId="0" applyNumberFormat="0" applyBorder="0" applyAlignment="0" applyProtection="0">
      <alignment vertical="center"/>
    </xf>
    <xf numFmtId="0" fontId="59" fillId="0" borderId="21" applyNumberFormat="0" applyFill="0" applyAlignment="0" applyProtection="0">
      <alignment vertical="center"/>
    </xf>
    <xf numFmtId="0" fontId="50" fillId="40" borderId="0" applyNumberFormat="0" applyBorder="0" applyAlignment="0" applyProtection="0">
      <alignment vertical="center"/>
    </xf>
    <xf numFmtId="0" fontId="136"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17" fillId="6" borderId="0" applyNumberFormat="0" applyBorder="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59" fillId="0" borderId="21" applyNumberFormat="0" applyFill="0" applyAlignment="0" applyProtection="0">
      <alignment vertical="center"/>
    </xf>
    <xf numFmtId="0" fontId="48" fillId="6" borderId="0" applyNumberFormat="0" applyBorder="0" applyAlignment="0" applyProtection="0">
      <alignment vertical="center"/>
    </xf>
    <xf numFmtId="0" fontId="59" fillId="0" borderId="21" applyNumberFormat="0" applyFill="0" applyAlignment="0" applyProtection="0">
      <alignment vertical="center"/>
    </xf>
    <xf numFmtId="0" fontId="0" fillId="0" borderId="0">
      <alignment vertical="center"/>
    </xf>
    <xf numFmtId="0" fontId="40" fillId="4" borderId="0" applyNumberFormat="0" applyBorder="0" applyAlignment="0" applyProtection="0">
      <alignment vertical="center"/>
    </xf>
    <xf numFmtId="0" fontId="59" fillId="0" borderId="21" applyNumberFormat="0" applyFill="0" applyAlignment="0" applyProtection="0">
      <alignment vertical="center"/>
    </xf>
    <xf numFmtId="0" fontId="0" fillId="0" borderId="0">
      <alignment vertical="center"/>
    </xf>
    <xf numFmtId="0" fontId="40" fillId="4" borderId="0" applyNumberFormat="0" applyBorder="0" applyAlignment="0" applyProtection="0">
      <alignment vertical="center"/>
    </xf>
    <xf numFmtId="0" fontId="85" fillId="0" borderId="21" applyNumberFormat="0" applyFill="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85" fillId="0" borderId="21" applyNumberFormat="0" applyFill="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85" fillId="0" borderId="21" applyNumberFormat="0" applyFill="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85" fillId="0" borderId="21" applyNumberFormat="0" applyFill="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85" fillId="0" borderId="21" applyNumberFormat="0" applyFill="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5" fillId="0" borderId="21" applyNumberFormat="0" applyFill="0" applyAlignment="0" applyProtection="0">
      <alignment vertical="center"/>
    </xf>
    <xf numFmtId="0" fontId="17" fillId="6" borderId="0" applyNumberFormat="0" applyBorder="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17" fillId="6" borderId="0" applyNumberFormat="0" applyBorder="0" applyAlignment="0" applyProtection="0">
      <alignment vertical="center"/>
    </xf>
    <xf numFmtId="0" fontId="39" fillId="0" borderId="17" applyNumberFormat="0" applyFill="0" applyAlignment="0" applyProtection="0">
      <alignment vertical="center"/>
    </xf>
    <xf numFmtId="0" fontId="52" fillId="40" borderId="0" applyNumberFormat="0" applyBorder="0" applyAlignment="0" applyProtection="0">
      <alignment vertical="center"/>
    </xf>
    <xf numFmtId="0" fontId="126"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39" fillId="0" borderId="17" applyNumberFormat="0" applyFill="0" applyAlignment="0" applyProtection="0">
      <alignment vertical="center"/>
    </xf>
    <xf numFmtId="0" fontId="17" fillId="6" borderId="0" applyNumberFormat="0" applyBorder="0" applyAlignment="0" applyProtection="0">
      <alignment vertical="center"/>
    </xf>
    <xf numFmtId="0" fontId="39" fillId="0" borderId="17"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127" fillId="0" borderId="0" applyNumberFormat="0" applyFill="0" applyBorder="0" applyAlignment="0" applyProtection="0"/>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24" fillId="9" borderId="0" applyNumberFormat="0" applyBorder="0" applyAlignment="0" applyProtection="0">
      <alignment vertical="center"/>
    </xf>
    <xf numFmtId="0" fontId="39" fillId="0" borderId="17" applyNumberFormat="0" applyFill="0" applyAlignment="0" applyProtection="0">
      <alignment vertical="center"/>
    </xf>
    <xf numFmtId="0" fontId="86" fillId="0" borderId="32" applyNumberFormat="0" applyFill="0" applyAlignment="0" applyProtection="0">
      <alignment vertical="center"/>
    </xf>
    <xf numFmtId="0" fontId="17" fillId="6" borderId="0" applyNumberFormat="0" applyBorder="0" applyAlignment="0" applyProtection="0">
      <alignment vertical="center"/>
    </xf>
    <xf numFmtId="0" fontId="86" fillId="0" borderId="32" applyNumberFormat="0" applyFill="0" applyAlignment="0" applyProtection="0">
      <alignment vertical="center"/>
    </xf>
    <xf numFmtId="0" fontId="17" fillId="6" borderId="0" applyNumberFormat="0" applyBorder="0" applyAlignment="0" applyProtection="0">
      <alignment vertical="center"/>
    </xf>
    <xf numFmtId="0" fontId="86" fillId="0" borderId="32" applyNumberFormat="0" applyFill="0" applyAlignment="0" applyProtection="0">
      <alignment vertical="center"/>
    </xf>
    <xf numFmtId="0" fontId="17" fillId="6" borderId="0" applyNumberFormat="0" applyBorder="0" applyAlignment="0" applyProtection="0">
      <alignment vertical="center"/>
    </xf>
    <xf numFmtId="0" fontId="86" fillId="0" borderId="32" applyNumberFormat="0" applyFill="0" applyAlignment="0" applyProtection="0">
      <alignment vertical="center"/>
    </xf>
    <xf numFmtId="0" fontId="86" fillId="0" borderId="3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4" borderId="0" applyNumberFormat="0" applyBorder="0" applyAlignment="0" applyProtection="0">
      <alignment vertical="center"/>
    </xf>
    <xf numFmtId="0" fontId="39" fillId="0" borderId="0" applyNumberFormat="0" applyFill="0" applyBorder="0" applyAlignment="0" applyProtection="0">
      <alignment vertical="center"/>
    </xf>
    <xf numFmtId="0" fontId="17" fillId="4" borderId="0" applyNumberFormat="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39" fillId="0" borderId="0" applyNumberFormat="0" applyFill="0" applyBorder="0" applyAlignment="0" applyProtection="0">
      <alignment vertical="center"/>
    </xf>
    <xf numFmtId="0" fontId="17" fillId="6"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7" fillId="4" borderId="0" applyNumberFormat="0" applyBorder="0" applyAlignment="0" applyProtection="0">
      <alignment vertical="center"/>
    </xf>
    <xf numFmtId="0" fontId="39" fillId="0" borderId="0" applyNumberFormat="0" applyFill="0" applyBorder="0" applyAlignment="0" applyProtection="0">
      <alignment vertical="center"/>
    </xf>
    <xf numFmtId="0" fontId="48" fillId="6" borderId="0" applyNumberFormat="0" applyBorder="0" applyAlignment="0" applyProtection="0">
      <alignment vertical="center"/>
    </xf>
    <xf numFmtId="0" fontId="86" fillId="0" borderId="0" applyNumberFormat="0" applyFill="0" applyBorder="0" applyAlignment="0" applyProtection="0">
      <alignment vertical="center"/>
    </xf>
    <xf numFmtId="0" fontId="17" fillId="6" borderId="0" applyNumberFormat="0" applyBorder="0" applyAlignment="0" applyProtection="0">
      <alignment vertical="center"/>
    </xf>
    <xf numFmtId="0" fontId="86" fillId="0" borderId="0" applyNumberFormat="0" applyFill="0" applyBorder="0" applyAlignment="0" applyProtection="0">
      <alignment vertical="center"/>
    </xf>
    <xf numFmtId="0" fontId="17" fillId="6" borderId="0" applyNumberFormat="0" applyBorder="0" applyAlignment="0" applyProtection="0">
      <alignment vertical="center"/>
    </xf>
    <xf numFmtId="0" fontId="86" fillId="0" borderId="0" applyNumberFormat="0" applyFill="0" applyBorder="0" applyAlignment="0" applyProtection="0">
      <alignment vertical="center"/>
    </xf>
    <xf numFmtId="0" fontId="17" fillId="6" borderId="0" applyNumberFormat="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8"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5" fillId="0" borderId="0" applyNumberFormat="0" applyFill="0" applyBorder="0" applyAlignment="0" applyProtection="0">
      <alignment vertical="center"/>
    </xf>
    <xf numFmtId="0" fontId="17" fillId="6" borderId="0" applyNumberFormat="0" applyBorder="0" applyAlignment="0" applyProtection="0">
      <alignment vertical="center"/>
    </xf>
    <xf numFmtId="0" fontId="135" fillId="0" borderId="6" applyNumberFormat="0" applyFill="0" applyProtection="0">
      <alignment horizontal="center"/>
    </xf>
    <xf numFmtId="0" fontId="17" fillId="6" borderId="0" applyNumberFormat="0" applyBorder="0" applyAlignment="0" applyProtection="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35" fillId="0" borderId="0" applyNumberFormat="0" applyFill="0" applyBorder="0" applyAlignment="0" applyProtection="0"/>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90" fillId="0" borderId="0" applyNumberFormat="0" applyFill="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90" fillId="0" borderId="0" applyNumberFormat="0" applyFill="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90" fillId="0" borderId="0" applyNumberFormat="0" applyFill="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6" fillId="24" borderId="0" applyNumberFormat="0" applyBorder="0" applyAlignment="0" applyProtection="0"/>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4" borderId="0" applyNumberFormat="0" applyBorder="0" applyAlignment="0" applyProtection="0">
      <alignment vertical="center"/>
    </xf>
    <xf numFmtId="0" fontId="40"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40"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87" fillId="48" borderId="30" applyNumberFormat="0" applyAlignment="0" applyProtection="0">
      <alignment vertical="center"/>
    </xf>
    <xf numFmtId="0" fontId="29" fillId="4" borderId="0" applyNumberFormat="0" applyBorder="0" applyAlignment="0" applyProtection="0">
      <alignment vertical="center"/>
    </xf>
    <xf numFmtId="0" fontId="40" fillId="4" borderId="0" applyNumberFormat="0" applyBorder="0" applyAlignment="0" applyProtection="0">
      <alignment vertical="center"/>
    </xf>
    <xf numFmtId="0" fontId="24" fillId="9"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29" fillId="4" borderId="0" applyNumberFormat="0" applyBorder="0" applyAlignment="0" applyProtection="0">
      <alignment vertical="center"/>
    </xf>
    <xf numFmtId="0" fontId="40"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63" fillId="4" borderId="0" applyNumberFormat="0" applyBorder="0" applyAlignment="0" applyProtection="0">
      <alignment vertical="center"/>
    </xf>
    <xf numFmtId="0" fontId="40" fillId="4" borderId="0" applyNumberFormat="0" applyBorder="0" applyAlignment="0" applyProtection="0">
      <alignment vertical="center"/>
    </xf>
    <xf numFmtId="0" fontId="50" fillId="68"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29" fillId="4" borderId="0" applyNumberFormat="0" applyBorder="0" applyAlignment="0" applyProtection="0">
      <alignment vertical="center"/>
    </xf>
    <xf numFmtId="0" fontId="129" fillId="11" borderId="0" applyNumberFormat="0" applyBorder="0" applyAlignment="0" applyProtection="0">
      <alignment vertical="center"/>
    </xf>
    <xf numFmtId="0" fontId="24" fillId="9" borderId="0" applyNumberFormat="0" applyBorder="0" applyAlignment="0" applyProtection="0">
      <alignment vertical="center"/>
    </xf>
    <xf numFmtId="0" fontId="40" fillId="4" borderId="0" applyNumberFormat="0" applyBorder="0" applyAlignment="0" applyProtection="0">
      <alignment vertical="center"/>
    </xf>
    <xf numFmtId="0" fontId="70" fillId="11" borderId="0" applyNumberFormat="0" applyBorder="0" applyAlignment="0" applyProtection="0">
      <alignment vertical="center"/>
    </xf>
    <xf numFmtId="0" fontId="40"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30" fillId="0" borderId="0"/>
    <xf numFmtId="0" fontId="17" fillId="4" borderId="0" applyNumberFormat="0" applyBorder="0" applyAlignment="0" applyProtection="0">
      <alignment vertical="center"/>
    </xf>
    <xf numFmtId="0" fontId="40"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8"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9"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9"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9"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69"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9"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3" fillId="9" borderId="0" applyNumberFormat="0" applyBorder="0" applyAlignment="0" applyProtection="0">
      <alignment vertical="center"/>
    </xf>
    <xf numFmtId="0" fontId="17" fillId="6" borderId="0" applyNumberFormat="0" applyBorder="0" applyAlignment="0" applyProtection="0">
      <alignment vertical="center"/>
    </xf>
    <xf numFmtId="0" fontId="43" fillId="9"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36" borderId="0" applyNumberFormat="0" applyBorder="0" applyAlignment="0" applyProtection="0">
      <alignment vertical="center"/>
    </xf>
    <xf numFmtId="0" fontId="17" fillId="6" borderId="0" applyNumberFormat="0" applyBorder="0" applyAlignment="0" applyProtection="0">
      <alignment vertical="center"/>
    </xf>
    <xf numFmtId="0" fontId="50" fillId="3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43" fontId="91" fillId="0" borderId="0" applyFon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40"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0" fillId="68"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4" fillId="3" borderId="19" applyNumberFormat="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54" fillId="3" borderId="19" applyNumberFormat="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95" fillId="0" borderId="27"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63" fillId="4"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17" fillId="6" borderId="0" applyNumberFormat="0" applyBorder="0" applyAlignment="0" applyProtection="0">
      <alignment vertical="center"/>
    </xf>
    <xf numFmtId="0" fontId="29" fillId="6" borderId="0" applyNumberFormat="0" applyBorder="0" applyAlignment="0" applyProtection="0">
      <alignment vertical="center"/>
    </xf>
    <xf numFmtId="0" fontId="128" fillId="0" borderId="0" applyNumberFormat="0" applyFill="0" applyBorder="0" applyAlignment="0" applyProtection="0">
      <alignment vertical="top"/>
      <protection locked="0"/>
    </xf>
    <xf numFmtId="0" fontId="29"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43" fillId="9"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1" fillId="3" borderId="14" applyNumberForma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40" fillId="6"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17"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29" fillId="4"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54" fillId="30" borderId="19" applyNumberFormat="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3" fillId="4"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63" fillId="4" borderId="0" applyNumberFormat="0" applyBorder="0" applyAlignment="0" applyProtection="0">
      <alignment vertical="center"/>
    </xf>
    <xf numFmtId="0" fontId="63"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6"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6"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0" fillId="0" borderId="0" applyNumberFormat="0" applyFill="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0" fillId="0" borderId="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24" fillId="33"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29" fillId="4" borderId="0" applyNumberFormat="0" applyBorder="0" applyAlignment="0" applyProtection="0">
      <alignment vertical="center"/>
    </xf>
    <xf numFmtId="0" fontId="0"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3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0" fillId="8" borderId="14" applyNumberFormat="0" applyAlignment="0" applyProtection="0">
      <alignment vertical="center"/>
    </xf>
    <xf numFmtId="0" fontId="17" fillId="6" borderId="0" applyNumberFormat="0" applyBorder="0" applyAlignment="0" applyProtection="0">
      <alignment vertical="center"/>
    </xf>
    <xf numFmtId="0" fontId="24" fillId="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138" fillId="9"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9" fillId="4"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6" fillId="24" borderId="0" applyNumberFormat="0" applyBorder="0" applyAlignment="0" applyProtection="0"/>
    <xf numFmtId="0" fontId="24" fillId="9" borderId="0" applyNumberFormat="0" applyBorder="0" applyAlignment="0" applyProtection="0">
      <alignment vertical="center"/>
    </xf>
    <xf numFmtId="0" fontId="46" fillId="24" borderId="0" applyNumberFormat="0" applyBorder="0" applyAlignment="0" applyProtection="0"/>
    <xf numFmtId="0" fontId="46" fillId="24" borderId="0" applyNumberFormat="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20" fillId="8" borderId="14" applyNumberFormat="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0" fillId="0" borderId="0">
      <protection locked="0"/>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2" fillId="12"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9" fillId="7"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3" fillId="9"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23" fillId="30" borderId="19" applyNumberForma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 fillId="0" borderId="0"/>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0" fillId="0" borderId="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4" fillId="9"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0" fillId="27" borderId="34" applyNumberFormat="0" applyFon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22"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67" fillId="71" borderId="0" applyNumberFormat="0" applyBorder="0" applyAlignment="0" applyProtection="0">
      <alignment vertical="center"/>
    </xf>
    <xf numFmtId="0" fontId="17" fillId="6" borderId="0" applyNumberFormat="0" applyBorder="0" applyAlignment="0" applyProtection="0">
      <alignment vertical="center"/>
    </xf>
    <xf numFmtId="41" fontId="0" fillId="0" borderId="0" applyFon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54" fillId="30" borderId="19" applyNumberFormat="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0" fillId="0" borderId="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6"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0" fillId="0" borderId="0"/>
    <xf numFmtId="0" fontId="0"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4" fillId="9"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3" fillId="7"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87" fillId="48" borderId="30" applyNumberFormat="0" applyAlignment="0" applyProtection="0">
      <alignment vertical="center"/>
    </xf>
    <xf numFmtId="0" fontId="29" fillId="4" borderId="0" applyNumberFormat="0" applyBorder="0" applyAlignment="0" applyProtection="0">
      <alignment vertical="center"/>
    </xf>
    <xf numFmtId="0" fontId="87" fillId="48" borderId="30" applyNumberFormat="0" applyAlignment="0" applyProtection="0">
      <alignment vertical="center"/>
    </xf>
    <xf numFmtId="0" fontId="29" fillId="4" borderId="0" applyNumberFormat="0" applyBorder="0" applyAlignment="0" applyProtection="0">
      <alignment vertical="center"/>
    </xf>
    <xf numFmtId="0" fontId="94" fillId="48" borderId="30" applyNumberFormat="0" applyAlignment="0" applyProtection="0">
      <alignment vertical="center"/>
    </xf>
    <xf numFmtId="0" fontId="29" fillId="4" borderId="0" applyNumberFormat="0" applyBorder="0" applyAlignment="0" applyProtection="0">
      <alignment vertical="center"/>
    </xf>
    <xf numFmtId="0" fontId="139" fillId="48" borderId="30"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4" fillId="9"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9" borderId="0" applyNumberFormat="0" applyBorder="0" applyAlignment="0" applyProtection="0">
      <alignment vertical="center"/>
    </xf>
    <xf numFmtId="0" fontId="0" fillId="0" borderId="0">
      <alignment vertical="center"/>
    </xf>
    <xf numFmtId="0" fontId="0" fillId="0" borderId="0">
      <alignment vertical="center"/>
    </xf>
    <xf numFmtId="0" fontId="52" fillId="32" borderId="0" applyNumberFormat="0" applyBorder="0" applyAlignment="0" applyProtection="0">
      <alignment vertical="center"/>
    </xf>
    <xf numFmtId="0" fontId="0" fillId="0" borderId="0">
      <alignment vertical="center"/>
    </xf>
    <xf numFmtId="0" fontId="5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2"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13" fillId="0" borderId="0"/>
    <xf numFmtId="0" fontId="24" fillId="9" borderId="0" applyNumberFormat="0" applyBorder="0" applyAlignment="0" applyProtection="0">
      <alignment vertical="center"/>
    </xf>
    <xf numFmtId="0" fontId="13" fillId="0" borderId="0"/>
    <xf numFmtId="0" fontId="24" fillId="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3" fillId="7" borderId="0" applyNumberFormat="0" applyBorder="0" applyAlignment="0" applyProtection="0">
      <alignment vertical="center"/>
    </xf>
    <xf numFmtId="0" fontId="13" fillId="0" borderId="0"/>
    <xf numFmtId="0" fontId="13"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xf numFmtId="0" fontId="13"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xf numFmtId="0" fontId="13" fillId="0" borderId="0"/>
    <xf numFmtId="0" fontId="0" fillId="0" borderId="0" applyNumberFormat="0" applyFill="0" applyBorder="0" applyAlignment="0" applyProtection="0"/>
    <xf numFmtId="0" fontId="13" fillId="0" borderId="0"/>
    <xf numFmtId="0" fontId="13" fillId="0" borderId="0"/>
    <xf numFmtId="0" fontId="30" fillId="0" borderId="0"/>
    <xf numFmtId="0" fontId="0" fillId="0" borderId="0"/>
    <xf numFmtId="0" fontId="30" fillId="0" borderId="0"/>
    <xf numFmtId="0" fontId="0" fillId="0" borderId="0"/>
    <xf numFmtId="0" fontId="30" fillId="0" borderId="0"/>
    <xf numFmtId="0" fontId="0" fillId="0" borderId="0"/>
    <xf numFmtId="0" fontId="30" fillId="0" borderId="0"/>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xf>
    <xf numFmtId="0" fontId="0"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xf numFmtId="0" fontId="30" fillId="0" borderId="0">
      <protection locked="0"/>
    </xf>
    <xf numFmtId="0" fontId="0" fillId="0" borderId="0"/>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xf numFmtId="0" fontId="30" fillId="0" borderId="0">
      <protection locked="0"/>
    </xf>
    <xf numFmtId="0" fontId="0" fillId="0" borderId="0"/>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xf numFmtId="0" fontId="30" fillId="0" borderId="0"/>
    <xf numFmtId="0" fontId="30" fillId="0" borderId="0"/>
    <xf numFmtId="0" fontId="0" fillId="0" borderId="0"/>
    <xf numFmtId="0" fontId="30" fillId="0" borderId="0"/>
    <xf numFmtId="0" fontId="30" fillId="0" borderId="0"/>
    <xf numFmtId="0" fontId="0" fillId="0" borderId="0"/>
    <xf numFmtId="0" fontId="0" fillId="0" borderId="0">
      <alignment vertical="center"/>
    </xf>
    <xf numFmtId="0" fontId="30" fillId="0" borderId="0">
      <protection locked="0"/>
    </xf>
    <xf numFmtId="0" fontId="0" fillId="0" borderId="0">
      <alignment vertical="center"/>
    </xf>
    <xf numFmtId="0" fontId="0" fillId="0" borderId="0">
      <alignment vertical="center"/>
    </xf>
    <xf numFmtId="0" fontId="30" fillId="0" borderId="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7" borderId="0" applyNumberFormat="0" applyBorder="0" applyAlignment="0" applyProtection="0">
      <alignment vertical="center"/>
    </xf>
    <xf numFmtId="0" fontId="0" fillId="0" borderId="0"/>
    <xf numFmtId="0" fontId="0" fillId="0" borderId="0"/>
    <xf numFmtId="0" fontId="0" fillId="0" borderId="0"/>
    <xf numFmtId="0" fontId="131" fillId="30"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30" borderId="19" applyNumberFormat="0" applyAlignment="0" applyProtection="0">
      <alignment vertical="center"/>
    </xf>
    <xf numFmtId="0" fontId="30" fillId="0" borderId="0"/>
    <xf numFmtId="0" fontId="54" fillId="30" borderId="1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4" fillId="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3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24" fillId="9" borderId="0" applyNumberFormat="0" applyBorder="0" applyAlignment="0" applyProtection="0">
      <alignment vertical="center"/>
    </xf>
    <xf numFmtId="0" fontId="2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13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0" fillId="0" borderId="0"/>
    <xf numFmtId="0" fontId="20" fillId="8" borderId="14" applyNumberFormat="0" applyAlignment="0" applyProtection="0">
      <alignment vertical="center"/>
    </xf>
    <xf numFmtId="0" fontId="21"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21" fillId="0" borderId="0"/>
    <xf numFmtId="0" fontId="0" fillId="0" borderId="0" applyNumberFormat="0" applyFill="0" applyBorder="0" applyAlignment="0" applyProtection="0"/>
    <xf numFmtId="0" fontId="21" fillId="0" borderId="0"/>
    <xf numFmtId="0" fontId="0" fillId="0" borderId="0" applyNumberFormat="0" applyFill="0" applyBorder="0" applyAlignment="0" applyProtection="0"/>
    <xf numFmtId="0" fontId="21" fillId="0" borderId="0"/>
    <xf numFmtId="0" fontId="0" fillId="0" borderId="0" applyNumberFormat="0" applyFill="0" applyBorder="0" applyAlignment="0" applyProtection="0"/>
    <xf numFmtId="0" fontId="21" fillId="0" borderId="0"/>
    <xf numFmtId="0" fontId="0" fillId="0" borderId="0" applyNumberFormat="0" applyFill="0" applyBorder="0" applyAlignment="0" applyProtection="0"/>
    <xf numFmtId="0" fontId="21" fillId="0" borderId="0"/>
    <xf numFmtId="0" fontId="0" fillId="0" borderId="0" applyNumberFormat="0" applyFill="0" applyBorder="0" applyAlignment="0" applyProtection="0"/>
    <xf numFmtId="0" fontId="21" fillId="0" borderId="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21" fillId="0" borderId="0">
      <alignment vertical="center"/>
    </xf>
    <xf numFmtId="0" fontId="0" fillId="0" borderId="0"/>
    <xf numFmtId="0" fontId="0" fillId="0" borderId="0" applyNumberFormat="0" applyFill="0" applyBorder="0" applyAlignment="0" applyProtection="0"/>
    <xf numFmtId="0" fontId="3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alignment vertical="center"/>
    </xf>
    <xf numFmtId="0" fontId="24" fillId="7" borderId="0" applyNumberFormat="0" applyBorder="0" applyAlignment="0" applyProtection="0">
      <alignment vertical="center"/>
    </xf>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7"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2" fillId="9" borderId="0" applyNumberFormat="0" applyBorder="0" applyAlignment="0" applyProtection="0">
      <alignment vertical="center"/>
    </xf>
    <xf numFmtId="0" fontId="0" fillId="0" borderId="0"/>
    <xf numFmtId="0" fontId="0" fillId="0" borderId="0"/>
    <xf numFmtId="0" fontId="2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2"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4"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24" fillId="9" borderId="0" applyNumberFormat="0" applyBorder="0" applyAlignment="0" applyProtection="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pplyNumberFormat="0" applyFill="0" applyBorder="0" applyAlignment="0" applyProtection="0"/>
    <xf numFmtId="0" fontId="0" fillId="0" borderId="0"/>
    <xf numFmtId="0" fontId="0" fillId="0" borderId="0" applyNumberFormat="0" applyFill="0" applyBorder="0" applyAlignment="0" applyProtection="0"/>
    <xf numFmtId="0" fontId="0" fillId="0" borderId="0"/>
    <xf numFmtId="0" fontId="0" fillId="0" borderId="0" applyNumberFormat="0" applyFill="0" applyBorder="0" applyAlignment="0" applyProtection="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applyNumberForma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3" fillId="0" borderId="0"/>
    <xf numFmtId="0" fontId="13" fillId="0" borderId="0"/>
    <xf numFmtId="0" fontId="0" fillId="0" borderId="0">
      <alignment vertical="center"/>
    </xf>
    <xf numFmtId="0" fontId="0" fillId="0" borderId="0"/>
    <xf numFmtId="0" fontId="13" fillId="0" borderId="0"/>
    <xf numFmtId="0" fontId="13" fillId="0" borderId="0"/>
    <xf numFmtId="0" fontId="0" fillId="0" borderId="0"/>
    <xf numFmtId="0" fontId="0" fillId="0" borderId="0"/>
    <xf numFmtId="0" fontId="0" fillId="0" borderId="0"/>
    <xf numFmtId="0" fontId="24" fillId="9" borderId="0" applyNumberFormat="0" applyBorder="0" applyAlignment="0" applyProtection="0">
      <alignment vertical="center"/>
    </xf>
    <xf numFmtId="0" fontId="0" fillId="0" borderId="0"/>
    <xf numFmtId="0" fontId="24"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applyNumberFormat="0" applyFill="0" applyBorder="0" applyAlignment="0" applyProtection="0"/>
    <xf numFmtId="0" fontId="24" fillId="9" borderId="0" applyNumberFormat="0" applyBorder="0" applyAlignment="0" applyProtection="0">
      <alignment vertical="center"/>
    </xf>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xf numFmtId="0" fontId="0" fillId="0" borderId="0"/>
    <xf numFmtId="0" fontId="0" fillId="0" borderId="0" applyNumberFormat="0" applyFill="0" applyBorder="0" applyAlignment="0" applyProtection="0"/>
    <xf numFmtId="0" fontId="0" fillId="0" borderId="0"/>
    <xf numFmtId="0" fontId="0" fillId="0" borderId="0"/>
    <xf numFmtId="0" fontId="22" fillId="9" borderId="0" applyNumberFormat="0" applyBorder="0" applyAlignment="0" applyProtection="0">
      <alignment vertical="center"/>
    </xf>
    <xf numFmtId="0" fontId="0" fillId="0" borderId="0"/>
    <xf numFmtId="0" fontId="0" fillId="0" borderId="0"/>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0" fillId="0" borderId="0">
      <alignment vertical="center"/>
    </xf>
    <xf numFmtId="0" fontId="0" fillId="0" borderId="0">
      <alignment vertical="center"/>
    </xf>
    <xf numFmtId="0" fontId="24" fillId="9" borderId="0" applyNumberFormat="0" applyBorder="0" applyAlignment="0" applyProtection="0">
      <alignment vertical="center"/>
    </xf>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30" fillId="0" borderId="0"/>
    <xf numFmtId="0" fontId="30" fillId="0" borderId="0"/>
    <xf numFmtId="0" fontId="30" fillId="0" borderId="0"/>
    <xf numFmtId="0" fontId="30" fillId="0" borderId="0"/>
    <xf numFmtId="0" fontId="30" fillId="0" borderId="0"/>
    <xf numFmtId="0" fontId="1" fillId="0" borderId="0"/>
    <xf numFmtId="0" fontId="0" fillId="0" borderId="0"/>
    <xf numFmtId="0" fontId="0" fillId="0" borderId="0"/>
    <xf numFmtId="0" fontId="0" fillId="0" borderId="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30" borderId="14" applyNumberFormat="0" applyAlignment="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xf numFmtId="0" fontId="1" fillId="0" borderId="0"/>
    <xf numFmtId="0" fontId="0" fillId="0" borderId="0"/>
    <xf numFmtId="0" fontId="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4" fillId="9" borderId="0" applyNumberFormat="0" applyBorder="0" applyAlignment="0" applyProtection="0">
      <alignment vertical="center"/>
    </xf>
    <xf numFmtId="0" fontId="30" fillId="0" borderId="0"/>
    <xf numFmtId="0" fontId="30" fillId="0" borderId="0"/>
    <xf numFmtId="0" fontId="24" fillId="9" borderId="0" applyNumberFormat="0" applyBorder="0" applyAlignment="0" applyProtection="0">
      <alignment vertical="center"/>
    </xf>
    <xf numFmtId="0" fontId="30" fillId="0" borderId="0"/>
    <xf numFmtId="0" fontId="3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xf>
    <xf numFmtId="0" fontId="0" fillId="0" borderId="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30" fillId="0" borderId="0"/>
    <xf numFmtId="0" fontId="30" fillId="0" borderId="0"/>
    <xf numFmtId="0" fontId="30" fillId="0" borderId="0"/>
    <xf numFmtId="0" fontId="30" fillId="0" borderId="0"/>
    <xf numFmtId="0" fontId="0" fillId="0" borderId="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9" fontId="134" fillId="0" borderId="0" applyFont="0" applyFill="0" applyBorder="0" applyAlignment="0" applyProtection="0"/>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0" fillId="68" borderId="0" applyNumberFormat="0" applyBorder="0" applyAlignment="0" applyProtection="0">
      <alignment vertical="center"/>
    </xf>
    <xf numFmtId="0" fontId="19" fillId="7" borderId="0" applyNumberFormat="0" applyBorder="0" applyAlignment="0" applyProtection="0">
      <alignment vertical="center"/>
    </xf>
    <xf numFmtId="0" fontId="50" fillId="68" borderId="0" applyNumberFormat="0" applyBorder="0" applyAlignment="0" applyProtection="0">
      <alignment vertical="center"/>
    </xf>
    <xf numFmtId="0" fontId="19" fillId="7" borderId="0" applyNumberFormat="0" applyBorder="0" applyAlignment="0" applyProtection="0">
      <alignment vertical="center"/>
    </xf>
    <xf numFmtId="0" fontId="50" fillId="6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24" fillId="7" borderId="0" applyNumberFormat="0" applyBorder="0" applyAlignment="0" applyProtection="0">
      <alignment vertical="center"/>
    </xf>
    <xf numFmtId="0" fontId="52"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77" fillId="0" borderId="27" applyNumberFormat="0" applyFill="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52" fillId="68"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138" fillId="9" borderId="0" applyNumberFormat="0" applyBorder="0" applyAlignment="0" applyProtection="0">
      <alignment vertical="center"/>
    </xf>
    <xf numFmtId="0" fontId="50" fillId="36" borderId="0" applyNumberFormat="0" applyBorder="0" applyAlignment="0" applyProtection="0">
      <alignment vertical="center"/>
    </xf>
    <xf numFmtId="0" fontId="138" fillId="9" borderId="0" applyNumberFormat="0" applyBorder="0" applyAlignment="0" applyProtection="0">
      <alignment vertical="center"/>
    </xf>
    <xf numFmtId="0" fontId="50" fillId="36"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03" fillId="0" borderId="31"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03" fillId="0" borderId="31" applyNumberFormat="0" applyFill="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210" fontId="3" fillId="0" borderId="1">
      <alignment vertical="center"/>
      <protection locked="0"/>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0" fillId="32" borderId="0" applyNumberFormat="0" applyBorder="0" applyAlignment="0" applyProtection="0">
      <alignment vertical="center"/>
    </xf>
    <xf numFmtId="0" fontId="24" fillId="9" borderId="0" applyNumberFormat="0" applyBorder="0" applyAlignment="0" applyProtection="0">
      <alignment vertical="center"/>
    </xf>
    <xf numFmtId="0" fontId="50" fillId="32" borderId="0" applyNumberFormat="0" applyBorder="0" applyAlignment="0" applyProtection="0">
      <alignment vertical="center"/>
    </xf>
    <xf numFmtId="0" fontId="24" fillId="9" borderId="0" applyNumberFormat="0" applyBorder="0" applyAlignment="0" applyProtection="0">
      <alignment vertical="center"/>
    </xf>
    <xf numFmtId="0" fontId="50" fillId="32" borderId="0" applyNumberFormat="0" applyBorder="0" applyAlignment="0" applyProtection="0">
      <alignment vertical="center"/>
    </xf>
    <xf numFmtId="0" fontId="24" fillId="9" borderId="0" applyNumberFormat="0" applyBorder="0" applyAlignment="0" applyProtection="0">
      <alignment vertical="center"/>
    </xf>
    <xf numFmtId="0" fontId="50" fillId="3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210" fontId="3" fillId="0" borderId="1">
      <alignment vertical="center"/>
      <protection locked="0"/>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2"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90"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43" fontId="30" fillId="0" borderId="0" applyFont="0" applyFill="0" applyBorder="0" applyAlignment="0" applyProtection="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93" fillId="8" borderId="14"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23" fillId="30" borderId="19" applyNumberFormat="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30"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30" fillId="8" borderId="14"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52" fillId="6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3" borderId="0" applyNumberFormat="0" applyBorder="0" applyAlignment="0" applyProtection="0">
      <alignment vertical="center"/>
    </xf>
    <xf numFmtId="0" fontId="24" fillId="9" borderId="0" applyNumberFormat="0" applyBorder="0" applyAlignment="0" applyProtection="0">
      <alignment vertical="center"/>
    </xf>
    <xf numFmtId="0" fontId="67"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7" fillId="2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7" fillId="6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41" fillId="0" borderId="0"/>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05" fillId="48" borderId="30"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0" fillId="3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210" fontId="3" fillId="0" borderId="1">
      <alignment vertical="center"/>
      <protection locked="0"/>
    </xf>
    <xf numFmtId="0" fontId="24" fillId="9" borderId="0" applyNumberFormat="0" applyBorder="0" applyAlignment="0" applyProtection="0">
      <alignment vertical="center"/>
    </xf>
    <xf numFmtId="210" fontId="3" fillId="0" borderId="1">
      <alignment vertical="center"/>
      <protection locked="0"/>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210" fontId="3" fillId="0" borderId="1">
      <alignment vertical="center"/>
      <protection locked="0"/>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2" fillId="32" borderId="0" applyNumberFormat="0" applyBorder="0" applyAlignment="0" applyProtection="0">
      <alignment vertical="center"/>
    </xf>
    <xf numFmtId="0" fontId="19" fillId="7" borderId="0" applyNumberFormat="0" applyBorder="0" applyAlignment="0" applyProtection="0">
      <alignment vertical="center"/>
    </xf>
    <xf numFmtId="0" fontId="52" fillId="6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29" fillId="1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7" fillId="68" borderId="0" applyNumberFormat="0" applyBorder="0" applyAlignment="0" applyProtection="0">
      <alignment vertical="center"/>
    </xf>
    <xf numFmtId="0" fontId="24" fillId="9" borderId="0" applyNumberFormat="0" applyBorder="0" applyAlignment="0" applyProtection="0">
      <alignment vertical="center"/>
    </xf>
    <xf numFmtId="0" fontId="67" fillId="68" borderId="0" applyNumberFormat="0" applyBorder="0" applyAlignment="0" applyProtection="0">
      <alignment vertical="center"/>
    </xf>
    <xf numFmtId="0" fontId="24" fillId="9" borderId="0" applyNumberFormat="0" applyBorder="0" applyAlignment="0" applyProtection="0">
      <alignment vertical="center"/>
    </xf>
    <xf numFmtId="0" fontId="67" fillId="6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42" fillId="30" borderId="14"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67" fillId="6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2" fillId="32" borderId="0" applyNumberFormat="0" applyBorder="0" applyAlignment="0" applyProtection="0">
      <alignment vertical="center"/>
    </xf>
    <xf numFmtId="0" fontId="24" fillId="9" borderId="0" applyNumberFormat="0" applyBorder="0" applyAlignment="0" applyProtection="0">
      <alignment vertical="center"/>
    </xf>
    <xf numFmtId="0" fontId="50" fillId="32" borderId="0" applyNumberFormat="0" applyBorder="0" applyAlignment="0" applyProtection="0">
      <alignment vertical="center"/>
    </xf>
    <xf numFmtId="0" fontId="24" fillId="9" borderId="0" applyNumberFormat="0" applyBorder="0" applyAlignment="0" applyProtection="0">
      <alignment vertical="center"/>
    </xf>
    <xf numFmtId="0" fontId="52" fillId="32" borderId="0" applyNumberFormat="0" applyBorder="0" applyAlignment="0" applyProtection="0">
      <alignment vertical="center"/>
    </xf>
    <xf numFmtId="0" fontId="24" fillId="9" borderId="0" applyNumberFormat="0" applyBorder="0" applyAlignment="0" applyProtection="0">
      <alignment vertical="center"/>
    </xf>
    <xf numFmtId="0" fontId="52"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30"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33"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5" fillId="40"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138"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2"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77" fillId="0" borderId="27" applyNumberFormat="0" applyFill="0" applyAlignment="0" applyProtection="0">
      <alignment vertical="center"/>
    </xf>
    <xf numFmtId="0" fontId="24" fillId="9" borderId="0" applyNumberFormat="0" applyBorder="0" applyAlignment="0" applyProtection="0">
      <alignment vertical="center"/>
    </xf>
    <xf numFmtId="0" fontId="77" fillId="0" borderId="27"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30"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54" fillId="30" borderId="19"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77" fillId="0" borderId="27" applyNumberFormat="0" applyFill="0" applyAlignment="0" applyProtection="0">
      <alignment vertical="center"/>
    </xf>
    <xf numFmtId="0" fontId="24" fillId="9" borderId="0" applyNumberFormat="0" applyBorder="0" applyAlignment="0" applyProtection="0">
      <alignment vertical="center"/>
    </xf>
    <xf numFmtId="0" fontId="95" fillId="0" borderId="27" applyNumberFormat="0" applyFill="0" applyAlignment="0" applyProtection="0">
      <alignment vertical="center"/>
    </xf>
    <xf numFmtId="0" fontId="24" fillId="9" borderId="0" applyNumberFormat="0" applyBorder="0" applyAlignment="0" applyProtection="0">
      <alignment vertical="center"/>
    </xf>
    <xf numFmtId="0" fontId="77" fillId="0" borderId="27" applyNumberFormat="0" applyFill="0" applyAlignment="0" applyProtection="0">
      <alignment vertical="center"/>
    </xf>
    <xf numFmtId="0" fontId="24" fillId="9" borderId="0" applyNumberFormat="0" applyBorder="0" applyAlignment="0" applyProtection="0">
      <alignment vertical="center"/>
    </xf>
    <xf numFmtId="0" fontId="77" fillId="0" borderId="27" applyNumberFormat="0" applyFill="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05" fillId="48" borderId="30" applyNumberFormat="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3" fillId="0" borderId="31" applyNumberFormat="0" applyFill="0" applyAlignment="0" applyProtection="0">
      <alignment vertical="center"/>
    </xf>
    <xf numFmtId="0" fontId="111" fillId="0" borderId="31" applyNumberFormat="0" applyFill="0" applyAlignment="0" applyProtection="0">
      <alignment vertical="center"/>
    </xf>
    <xf numFmtId="0" fontId="111"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11"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11" fillId="0" borderId="31" applyNumberFormat="0" applyFill="0" applyAlignment="0" applyProtection="0">
      <alignment vertical="center"/>
    </xf>
    <xf numFmtId="0" fontId="111" fillId="0" borderId="31" applyNumberFormat="0" applyFill="0" applyAlignment="0" applyProtection="0">
      <alignment vertical="center"/>
    </xf>
    <xf numFmtId="212" fontId="0" fillId="0" borderId="0" applyFont="0" applyFill="0" applyBorder="0" applyAlignment="0" applyProtection="0"/>
    <xf numFmtId="0" fontId="111"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32"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11" fillId="0" borderId="31" applyNumberFormat="0" applyFill="0" applyAlignment="0" applyProtection="0">
      <alignment vertical="center"/>
    </xf>
    <xf numFmtId="0" fontId="111" fillId="0" borderId="31" applyNumberFormat="0" applyFill="0" applyAlignment="0" applyProtection="0">
      <alignment vertical="center"/>
    </xf>
    <xf numFmtId="0" fontId="111"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1"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6" applyNumberFormat="0" applyFill="0" applyAlignment="0" applyProtection="0">
      <alignment vertical="center"/>
    </xf>
    <xf numFmtId="0" fontId="103" fillId="0" borderId="31" applyNumberFormat="0" applyFill="0" applyAlignment="0" applyProtection="0">
      <alignment vertical="center"/>
    </xf>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212" fontId="0" fillId="0" borderId="0" applyFont="0" applyFill="0" applyBorder="0" applyAlignment="0" applyProtection="0"/>
    <xf numFmtId="0" fontId="93" fillId="8" borderId="14" applyNumberFormat="0" applyAlignment="0" applyProtection="0">
      <alignment vertical="center"/>
    </xf>
    <xf numFmtId="182" fontId="141" fillId="0" borderId="0" applyFont="0" applyFill="0" applyBorder="0" applyAlignment="0" applyProtection="0"/>
    <xf numFmtId="189" fontId="141" fillId="0" borderId="0" applyFont="0" applyFill="0" applyBorder="0" applyAlignment="0" applyProtection="0"/>
    <xf numFmtId="0" fontId="131"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3"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3"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2"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31"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43" fillId="30"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131" fillId="3" borderId="14" applyNumberFormat="0" applyAlignment="0" applyProtection="0">
      <alignment vertical="center"/>
    </xf>
    <xf numFmtId="0" fontId="94"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87"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87"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139" fillId="48" borderId="30" applyNumberFormat="0" applyAlignment="0" applyProtection="0">
      <alignment vertical="center"/>
    </xf>
    <xf numFmtId="0" fontId="94" fillId="48" borderId="30" applyNumberFormat="0" applyAlignment="0" applyProtection="0">
      <alignment vertical="center"/>
    </xf>
    <xf numFmtId="0" fontId="52" fillId="12" borderId="0" applyNumberFormat="0" applyBorder="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94"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87" fillId="48" borderId="30" applyNumberFormat="0" applyAlignment="0" applyProtection="0">
      <alignment vertical="center"/>
    </xf>
    <xf numFmtId="0" fontId="105" fillId="48" borderId="30" applyNumberFormat="0" applyAlignment="0" applyProtection="0">
      <alignment vertical="center"/>
    </xf>
    <xf numFmtId="0" fontId="105" fillId="48" borderId="30" applyNumberFormat="0" applyAlignment="0" applyProtection="0">
      <alignment vertical="center"/>
    </xf>
    <xf numFmtId="0" fontId="105" fillId="48" borderId="30" applyNumberFormat="0" applyAlignment="0" applyProtection="0">
      <alignment vertical="center"/>
    </xf>
    <xf numFmtId="0" fontId="105" fillId="48" borderId="30" applyNumberFormat="0" applyAlignment="0" applyProtection="0">
      <alignment vertical="center"/>
    </xf>
    <xf numFmtId="0" fontId="105" fillId="48" borderId="30" applyNumberFormat="0" applyAlignment="0" applyProtection="0">
      <alignment vertical="center"/>
    </xf>
    <xf numFmtId="0" fontId="105" fillId="48" borderId="30" applyNumberFormat="0" applyAlignment="0" applyProtection="0">
      <alignment vertical="center"/>
    </xf>
    <xf numFmtId="0" fontId="6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1" fillId="0" borderId="22" applyNumberFormat="0" applyFill="0" applyProtection="0">
      <alignment horizontal="left"/>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5"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95"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95" fillId="0" borderId="27" applyNumberFormat="0" applyFill="0" applyAlignment="0" applyProtection="0">
      <alignment vertical="center"/>
    </xf>
    <xf numFmtId="0" fontId="95"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145"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95" fillId="0" borderId="27" applyNumberFormat="0" applyFill="0" applyAlignment="0" applyProtection="0">
      <alignment vertical="center"/>
    </xf>
    <xf numFmtId="0" fontId="95" fillId="0" borderId="27" applyNumberFormat="0" applyFill="0" applyAlignment="0" applyProtection="0">
      <alignment vertical="center"/>
    </xf>
    <xf numFmtId="0" fontId="95"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0" fontId="77" fillId="0" borderId="27" applyNumberFormat="0" applyFill="0" applyAlignment="0" applyProtection="0">
      <alignment vertical="center"/>
    </xf>
    <xf numFmtId="199" fontId="56" fillId="0" borderId="0" applyFont="0" applyFill="0" applyBorder="0" applyAlignment="0" applyProtection="0"/>
    <xf numFmtId="198" fontId="56" fillId="0" borderId="0" applyFont="0" applyFill="0" applyBorder="0" applyAlignment="0" applyProtection="0"/>
    <xf numFmtId="177" fontId="56" fillId="0" borderId="0" applyFont="0" applyFill="0" applyBorder="0" applyAlignment="0" applyProtection="0"/>
    <xf numFmtId="180" fontId="56" fillId="0" borderId="0" applyFont="0" applyFill="0" applyBorder="0" applyAlignment="0" applyProtection="0"/>
    <xf numFmtId="0" fontId="91" fillId="0" borderId="0"/>
    <xf numFmtId="41" fontId="91"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91"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91" fillId="0" borderId="0" applyFont="0" applyFill="0" applyBorder="0" applyAlignment="0" applyProtection="0"/>
    <xf numFmtId="43" fontId="91"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2" borderId="0" applyNumberFormat="0" applyBorder="0" applyAlignment="0" applyProtection="0"/>
    <xf numFmtId="0" fontId="111" fillId="73" borderId="0" applyNumberFormat="0" applyBorder="0" applyAlignment="0" applyProtection="0"/>
    <xf numFmtId="0" fontId="111" fillId="73" borderId="0" applyNumberFormat="0" applyBorder="0" applyAlignment="0" applyProtection="0"/>
    <xf numFmtId="0" fontId="111" fillId="73" borderId="0" applyNumberFormat="0" applyBorder="0" applyAlignment="0" applyProtection="0"/>
    <xf numFmtId="0" fontId="111" fillId="73"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111" fillId="74" borderId="0" applyNumberFormat="0" applyBorder="0" applyAlignment="0" applyProtection="0"/>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0"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0"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5"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5" fillId="32" borderId="0" applyNumberFormat="0" applyBorder="0" applyAlignment="0" applyProtection="0">
      <alignment vertical="center"/>
    </xf>
    <xf numFmtId="0" fontId="52" fillId="3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2"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52" fillId="29" borderId="0" applyNumberFormat="0" applyBorder="0" applyAlignment="0" applyProtection="0">
      <alignment vertical="center"/>
    </xf>
    <xf numFmtId="0" fontId="50" fillId="29" borderId="0" applyNumberFormat="0" applyBorder="0" applyAlignment="0" applyProtection="0">
      <alignment vertical="center"/>
    </xf>
    <xf numFmtId="0" fontId="55"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67" fillId="29" borderId="0" applyNumberFormat="0" applyBorder="0" applyAlignment="0" applyProtection="0">
      <alignment vertical="center"/>
    </xf>
    <xf numFmtId="0" fontId="52"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0"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5"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5"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2" fillId="68" borderId="0" applyNumberFormat="0" applyBorder="0" applyAlignment="0" applyProtection="0">
      <alignment vertical="center"/>
    </xf>
    <xf numFmtId="0" fontId="50" fillId="68" borderId="0" applyNumberFormat="0" applyBorder="0" applyAlignment="0" applyProtection="0">
      <alignment vertical="center"/>
    </xf>
    <xf numFmtId="0" fontId="50" fillId="68" borderId="0" applyNumberFormat="0" applyBorder="0" applyAlignment="0" applyProtection="0">
      <alignment vertical="center"/>
    </xf>
    <xf numFmtId="0" fontId="67" fillId="68" borderId="0" applyNumberFormat="0" applyBorder="0" applyAlignment="0" applyProtection="0">
      <alignment vertical="center"/>
    </xf>
    <xf numFmtId="0" fontId="67" fillId="68" borderId="0" applyNumberFormat="0" applyBorder="0" applyAlignment="0" applyProtection="0">
      <alignment vertical="center"/>
    </xf>
    <xf numFmtId="0" fontId="67" fillId="68" borderId="0" applyNumberFormat="0" applyBorder="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2" fillId="40" borderId="0" applyNumberFormat="0" applyBorder="0" applyAlignment="0" applyProtection="0">
      <alignment vertical="center"/>
    </xf>
    <xf numFmtId="0" fontId="55"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71"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71" borderId="0" applyNumberFormat="0" applyBorder="0" applyAlignment="0" applyProtection="0">
      <alignment vertical="center"/>
    </xf>
    <xf numFmtId="0" fontId="52" fillId="71" borderId="0" applyNumberFormat="0" applyBorder="0" applyAlignment="0" applyProtection="0">
      <alignment vertical="center"/>
    </xf>
    <xf numFmtId="0" fontId="52" fillId="71" borderId="0" applyNumberFormat="0" applyBorder="0" applyAlignment="0" applyProtection="0">
      <alignment vertical="center"/>
    </xf>
    <xf numFmtId="0" fontId="52" fillId="71" borderId="0" applyNumberFormat="0" applyBorder="0" applyAlignment="0" applyProtection="0">
      <alignment vertical="center"/>
    </xf>
    <xf numFmtId="0" fontId="52" fillId="71"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50" fillId="40"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67" fillId="71"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5"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5"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67" fillId="12"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70" fillId="11"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5"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0" fontId="67" fillId="36" borderId="0" applyNumberFormat="0" applyBorder="0" applyAlignment="0" applyProtection="0">
      <alignment vertical="center"/>
    </xf>
    <xf numFmtId="195" fontId="30" fillId="0" borderId="22" applyFill="0" applyProtection="0">
      <alignment horizontal="right"/>
    </xf>
    <xf numFmtId="195" fontId="30" fillId="0" borderId="22" applyFill="0" applyProtection="0">
      <alignment horizontal="right"/>
    </xf>
    <xf numFmtId="0" fontId="30" fillId="0" borderId="6" applyNumberFormat="0" applyFill="0" applyProtection="0">
      <alignment horizontal="left"/>
    </xf>
    <xf numFmtId="0" fontId="30" fillId="0" borderId="6" applyNumberFormat="0" applyFill="0" applyProtection="0">
      <alignment horizontal="left"/>
    </xf>
    <xf numFmtId="0" fontId="70"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146"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146"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129"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70" fillId="11" borderId="0" applyNumberFormat="0" applyBorder="0" applyAlignment="0" applyProtection="0">
      <alignment vertical="center"/>
    </xf>
    <xf numFmtId="0" fontId="54"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147"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147" fillId="30" borderId="19" applyNumberFormat="0" applyAlignment="0" applyProtection="0">
      <alignment vertical="center"/>
    </xf>
    <xf numFmtId="0" fontId="54" fillId="30" borderId="19" applyNumberFormat="0" applyAlignment="0" applyProtection="0">
      <alignment vertical="center"/>
    </xf>
    <xf numFmtId="0" fontId="54" fillId="3"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 borderId="19" applyNumberFormat="0" applyAlignment="0" applyProtection="0">
      <alignment vertical="center"/>
    </xf>
    <xf numFmtId="0" fontId="54" fillId="3" borderId="19" applyNumberFormat="0" applyAlignment="0" applyProtection="0">
      <alignment vertical="center"/>
    </xf>
    <xf numFmtId="0" fontId="54" fillId="3"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54"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123" fillId="30" borderId="19" applyNumberFormat="0" applyAlignment="0" applyProtection="0">
      <alignment vertical="center"/>
    </xf>
    <xf numFmtId="0" fontId="54" fillId="3" borderId="19" applyNumberFormat="0" applyAlignment="0" applyProtection="0">
      <alignment vertical="center"/>
    </xf>
    <xf numFmtId="0" fontId="54" fillId="3" borderId="19" applyNumberFormat="0" applyAlignment="0" applyProtection="0">
      <alignment vertical="center"/>
    </xf>
    <xf numFmtId="0" fontId="54" fillId="3" borderId="19" applyNumberFormat="0" applyAlignment="0" applyProtection="0">
      <alignment vertical="center"/>
    </xf>
    <xf numFmtId="0" fontId="54" fillId="3" borderId="19" applyNumberFormat="0" applyAlignment="0" applyProtection="0">
      <alignment vertical="center"/>
    </xf>
    <xf numFmtId="0" fontId="13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13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130" fillId="8" borderId="14" applyNumberFormat="0" applyAlignment="0" applyProtection="0">
      <alignment vertical="center"/>
    </xf>
    <xf numFmtId="0" fontId="13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130" fillId="8" borderId="14" applyNumberFormat="0" applyAlignment="0" applyProtection="0">
      <alignment vertical="center"/>
    </xf>
    <xf numFmtId="0" fontId="130" fillId="8" borderId="14" applyNumberFormat="0" applyAlignment="0" applyProtection="0">
      <alignment vertical="center"/>
    </xf>
    <xf numFmtId="0" fontId="13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0" fontId="20" fillId="8" borderId="14" applyNumberFormat="0" applyAlignment="0" applyProtection="0">
      <alignment vertical="center"/>
    </xf>
    <xf numFmtId="1" fontId="30" fillId="0" borderId="22" applyFill="0" applyProtection="0">
      <alignment horizontal="center"/>
    </xf>
    <xf numFmtId="1" fontId="30" fillId="0" borderId="22" applyFill="0" applyProtection="0">
      <alignment horizontal="center"/>
    </xf>
    <xf numFmtId="1" fontId="3" fillId="0" borderId="1">
      <alignment vertical="center"/>
      <protection locked="0"/>
    </xf>
    <xf numFmtId="1" fontId="3" fillId="0" borderId="1">
      <alignment vertical="center"/>
      <protection locked="0"/>
    </xf>
    <xf numFmtId="1" fontId="3" fillId="0" borderId="1">
      <alignment vertical="center"/>
      <protection locked="0"/>
    </xf>
    <xf numFmtId="1" fontId="3" fillId="0" borderId="1">
      <alignment vertical="center"/>
      <protection locked="0"/>
    </xf>
    <xf numFmtId="1" fontId="3" fillId="0" borderId="1">
      <alignment vertical="center"/>
      <protection locked="0"/>
    </xf>
    <xf numFmtId="1" fontId="3" fillId="0" borderId="1">
      <alignment vertical="center"/>
      <protection locked="0"/>
    </xf>
    <xf numFmtId="1" fontId="3" fillId="0" borderId="1">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8" fillId="0" borderId="0"/>
    <xf numFmtId="0" fontId="148" fillId="0" borderId="0"/>
    <xf numFmtId="210" fontId="3" fillId="0" borderId="1">
      <alignment vertical="center"/>
      <protection locked="0"/>
    </xf>
    <xf numFmtId="210" fontId="3" fillId="0" borderId="1">
      <alignment vertical="center"/>
      <protection locked="0"/>
    </xf>
    <xf numFmtId="0" fontId="73" fillId="0" borderId="0"/>
    <xf numFmtId="0" fontId="73" fillId="0" borderId="0"/>
    <xf numFmtId="0" fontId="88" fillId="0" borderId="0"/>
    <xf numFmtId="41" fontId="30" fillId="0" borderId="0" applyFont="0" applyFill="0" applyBorder="0" applyAlignment="0" applyProtection="0"/>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0" fillId="27" borderId="34" applyNumberFormat="0" applyFont="0" applyAlignment="0" applyProtection="0">
      <alignment vertical="center"/>
    </xf>
    <xf numFmtId="0" fontId="21" fillId="27" borderId="34" applyNumberFormat="0" applyFont="0" applyAlignment="0" applyProtection="0">
      <alignment vertical="center"/>
    </xf>
    <xf numFmtId="38" fontId="124" fillId="0" borderId="0" applyFont="0" applyFill="0" applyBorder="0" applyAlignment="0" applyProtection="0"/>
    <xf numFmtId="0" fontId="124" fillId="0" borderId="0" applyFont="0" applyFill="0" applyBorder="0" applyAlignment="0" applyProtection="0"/>
    <xf numFmtId="0" fontId="124" fillId="0" borderId="0" applyFont="0" applyFill="0" applyBorder="0" applyAlignment="0" applyProtection="0"/>
    <xf numFmtId="0" fontId="149" fillId="0" borderId="0"/>
  </cellStyleXfs>
  <cellXfs count="182">
    <xf numFmtId="0" fontId="0" fillId="0" borderId="0" xfId="0"/>
    <xf numFmtId="0" fontId="1" fillId="0" borderId="0" xfId="5976"/>
    <xf numFmtId="0" fontId="2" fillId="0" borderId="0" xfId="5976" applyFont="1" applyAlignment="1">
      <alignment horizontal="center" vertical="center" wrapText="1"/>
    </xf>
    <xf numFmtId="0" fontId="0" fillId="0" borderId="0" xfId="5976" applyFont="1" applyAlignment="1">
      <alignment horizontal="right"/>
    </xf>
    <xf numFmtId="0" fontId="0" fillId="0" borderId="1" xfId="5976" applyFont="1" applyBorder="1" applyAlignment="1">
      <alignment horizontal="center" vertical="center"/>
    </xf>
    <xf numFmtId="0" fontId="0" fillId="0" borderId="1" xfId="5976" applyFont="1" applyBorder="1"/>
    <xf numFmtId="0" fontId="3" fillId="0" borderId="1" xfId="0" applyFont="1" applyFill="1" applyBorder="1" applyAlignment="1">
      <alignment vertical="center"/>
    </xf>
    <xf numFmtId="0" fontId="3" fillId="0" borderId="2" xfId="0" applyFont="1" applyFill="1" applyBorder="1" applyAlignment="1">
      <alignment vertical="center"/>
    </xf>
    <xf numFmtId="0" fontId="1" fillId="0" borderId="1" xfId="5976" applyBorder="1"/>
    <xf numFmtId="0" fontId="1" fillId="0" borderId="1" xfId="5976" applyFont="1" applyBorder="1"/>
    <xf numFmtId="0" fontId="0" fillId="0" borderId="2" xfId="5976" applyFont="1" applyFill="1" applyBorder="1"/>
    <xf numFmtId="176" fontId="4" fillId="0" borderId="3" xfId="5976" applyNumberFormat="1" applyFont="1" applyFill="1" applyBorder="1" applyAlignment="1" applyProtection="1">
      <alignment horizontal="right" vertical="center"/>
    </xf>
    <xf numFmtId="194" fontId="1" fillId="0" borderId="0" xfId="5976" applyNumberFormat="1"/>
    <xf numFmtId="194" fontId="1" fillId="0" borderId="0" xfId="5976" applyNumberFormat="1" applyAlignment="1">
      <alignment horizontal="right"/>
    </xf>
    <xf numFmtId="0" fontId="5" fillId="0" borderId="1" xfId="0" applyFont="1" applyFill="1" applyBorder="1" applyAlignment="1">
      <alignment horizontal="center" vertical="center"/>
    </xf>
    <xf numFmtId="204" fontId="3" fillId="0" borderId="1" xfId="38" applyNumberFormat="1" applyFont="1" applyFill="1" applyBorder="1" applyAlignment="1">
      <alignment vertical="center"/>
    </xf>
    <xf numFmtId="0" fontId="3" fillId="0" borderId="1" xfId="5976" applyFont="1" applyBorder="1"/>
    <xf numFmtId="0" fontId="3" fillId="0" borderId="0" xfId="5976" applyFont="1"/>
    <xf numFmtId="0" fontId="2" fillId="0" borderId="0" xfId="3397" applyFont="1" applyBorder="1" applyAlignment="1">
      <alignment horizontal="center" vertical="center"/>
    </xf>
    <xf numFmtId="0" fontId="1" fillId="0" borderId="0" xfId="3397" applyFont="1" applyBorder="1" applyAlignment="1">
      <alignment horizontal="center" vertical="center"/>
    </xf>
    <xf numFmtId="183" fontId="1" fillId="0" borderId="0" xfId="3397" applyNumberFormat="1" applyFont="1" applyBorder="1" applyAlignment="1">
      <alignment horizontal="center" vertical="center"/>
    </xf>
    <xf numFmtId="0" fontId="0" fillId="0" borderId="4" xfId="3397" applyFont="1" applyBorder="1" applyAlignment="1">
      <alignment horizontal="right" vertical="center"/>
    </xf>
    <xf numFmtId="0" fontId="0" fillId="0" borderId="1" xfId="3397" applyFont="1" applyFill="1" applyBorder="1" applyAlignment="1">
      <alignment horizontal="center" vertical="center"/>
    </xf>
    <xf numFmtId="183" fontId="0" fillId="0" borderId="5" xfId="3397" applyNumberFormat="1" applyFont="1" applyFill="1" applyBorder="1" applyAlignment="1">
      <alignment horizontal="center" vertical="center" wrapText="1"/>
    </xf>
    <xf numFmtId="0" fontId="0" fillId="0" borderId="5" xfId="3397" applyFont="1" applyFill="1" applyBorder="1" applyAlignment="1">
      <alignment horizontal="center" vertical="center" wrapText="1"/>
    </xf>
    <xf numFmtId="183" fontId="0" fillId="0" borderId="6" xfId="3397" applyNumberFormat="1" applyFont="1" applyFill="1" applyBorder="1" applyAlignment="1">
      <alignment horizontal="center" vertical="center" wrapText="1"/>
    </xf>
    <xf numFmtId="0" fontId="0" fillId="0" borderId="6" xfId="3397" applyFont="1" applyFill="1" applyBorder="1" applyAlignment="1">
      <alignment horizontal="center" vertical="center"/>
    </xf>
    <xf numFmtId="0" fontId="0" fillId="0" borderId="1" xfId="3397" applyFont="1" applyFill="1" applyBorder="1" applyAlignment="1">
      <alignment horizontal="left" vertical="center"/>
    </xf>
    <xf numFmtId="183" fontId="0" fillId="0" borderId="1" xfId="3397" applyNumberFormat="1" applyFont="1" applyFill="1" applyBorder="1" applyAlignment="1">
      <alignment horizontal="center" vertical="center"/>
    </xf>
    <xf numFmtId="0" fontId="0" fillId="0" borderId="0" xfId="0" applyFill="1" applyAlignment="1">
      <alignment horizontal="left"/>
    </xf>
    <xf numFmtId="0" fontId="6" fillId="0" borderId="0" xfId="5003" applyFont="1" applyBorder="1" applyAlignment="1">
      <alignment horizontal="center" vertical="center"/>
    </xf>
    <xf numFmtId="0" fontId="0" fillId="0" borderId="0" xfId="5003" applyBorder="1" applyAlignment="1">
      <alignment horizontal="center" vertical="center"/>
    </xf>
    <xf numFmtId="0" fontId="0" fillId="0" borderId="0" xfId="5003" applyBorder="1" applyAlignment="1">
      <alignment horizontal="right" vertical="center"/>
    </xf>
    <xf numFmtId="0" fontId="7" fillId="0" borderId="1" xfId="5003" applyFont="1" applyBorder="1" applyAlignment="1">
      <alignment horizontal="center" vertical="center"/>
    </xf>
    <xf numFmtId="0" fontId="7" fillId="0" borderId="1" xfId="6046" applyNumberFormat="1" applyFont="1" applyFill="1" applyBorder="1" applyAlignment="1" applyProtection="1">
      <alignment horizontal="left" vertical="center" wrapText="1"/>
    </xf>
    <xf numFmtId="0" fontId="7" fillId="0" borderId="1" xfId="6046" applyNumberFormat="1" applyFont="1" applyFill="1" applyBorder="1" applyAlignment="1" applyProtection="1">
      <alignment horizontal="center" vertical="center" wrapText="1"/>
    </xf>
    <xf numFmtId="3" fontId="7" fillId="0" borderId="1" xfId="5003" applyNumberFormat="1" applyFont="1" applyFill="1" applyBorder="1" applyAlignment="1">
      <alignment horizontal="center" vertical="center"/>
    </xf>
    <xf numFmtId="0" fontId="7" fillId="0" borderId="1" xfId="6046" applyNumberFormat="1" applyFont="1" applyFill="1" applyBorder="1" applyAlignment="1" applyProtection="1">
      <alignment horizontal="left" vertical="center"/>
    </xf>
    <xf numFmtId="0" fontId="1" fillId="0" borderId="1" xfId="5003" applyFont="1" applyFill="1" applyBorder="1" applyAlignment="1">
      <alignment horizontal="left" vertical="center"/>
    </xf>
    <xf numFmtId="0" fontId="1" fillId="0" borderId="1" xfId="6046" applyNumberFormat="1" applyFont="1" applyFill="1" applyBorder="1" applyAlignment="1" applyProtection="1">
      <alignment horizontal="left" vertical="center"/>
    </xf>
    <xf numFmtId="3" fontId="1" fillId="0" borderId="1" xfId="5003" applyNumberFormat="1" applyFont="1" applyFill="1" applyBorder="1" applyAlignment="1">
      <alignment horizontal="left" vertical="center"/>
    </xf>
    <xf numFmtId="0" fontId="1" fillId="0" borderId="1" xfId="6046" applyNumberFormat="1" applyFont="1" applyFill="1" applyBorder="1" applyAlignment="1" applyProtection="1">
      <alignment horizontal="left" vertical="center" wrapText="1"/>
    </xf>
    <xf numFmtId="0" fontId="0" fillId="0" borderId="0" xfId="0" applyFill="1"/>
    <xf numFmtId="0" fontId="2" fillId="0" borderId="0" xfId="0" applyFont="1" applyFill="1" applyAlignment="1">
      <alignment horizontal="center" vertical="center"/>
    </xf>
    <xf numFmtId="0" fontId="8" fillId="0" borderId="0" xfId="0" applyFont="1" applyFill="1" applyAlignment="1">
      <alignment vertical="center"/>
    </xf>
    <xf numFmtId="0" fontId="9" fillId="0" borderId="2"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5" fillId="0" borderId="1" xfId="0" applyFont="1" applyFill="1" applyBorder="1" applyAlignment="1">
      <alignment horizontal="distributed" vertical="center"/>
    </xf>
    <xf numFmtId="3" fontId="3" fillId="0" borderId="1" xfId="0" applyNumberFormat="1" applyFont="1" applyFill="1" applyBorder="1" applyAlignment="1" applyProtection="1">
      <alignment vertical="center"/>
    </xf>
    <xf numFmtId="3" fontId="3" fillId="0" borderId="6" xfId="0" applyNumberFormat="1" applyFont="1" applyFill="1" applyBorder="1" applyAlignment="1" applyProtection="1">
      <alignment vertical="center"/>
    </xf>
    <xf numFmtId="0" fontId="3" fillId="0" borderId="6" xfId="0" applyFont="1" applyFill="1" applyBorder="1" applyAlignment="1">
      <alignment horizontal="right" vertical="center"/>
    </xf>
    <xf numFmtId="3" fontId="3" fillId="0" borderId="1" xfId="0" applyNumberFormat="1" applyFont="1" applyFill="1" applyBorder="1" applyAlignment="1" applyProtection="1">
      <alignment horizontal="left"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0" fontId="0" fillId="0" borderId="1" xfId="0" applyFont="1" applyFill="1" applyBorder="1" applyAlignment="1">
      <alignment horizontal="right" vertical="center"/>
    </xf>
    <xf numFmtId="3" fontId="3" fillId="0" borderId="6" xfId="0" applyNumberFormat="1" applyFont="1" applyFill="1" applyBorder="1" applyAlignment="1" applyProtection="1">
      <alignment horizontal="left" vertical="center"/>
    </xf>
    <xf numFmtId="0" fontId="0" fillId="0" borderId="1" xfId="0" applyFont="1" applyFill="1" applyBorder="1" applyAlignment="1">
      <alignment vertical="center"/>
    </xf>
    <xf numFmtId="0" fontId="10" fillId="0" borderId="1" xfId="0" applyFont="1" applyFill="1" applyBorder="1" applyAlignment="1">
      <alignment horizontal="distributed" vertical="center"/>
    </xf>
    <xf numFmtId="0" fontId="10" fillId="0" borderId="6" xfId="0" applyFont="1" applyFill="1" applyBorder="1" applyAlignment="1">
      <alignment horizontal="distributed" vertical="center"/>
    </xf>
    <xf numFmtId="0" fontId="3" fillId="0" borderId="6" xfId="0" applyFont="1" applyFill="1" applyBorder="1" applyAlignment="1">
      <alignment horizontal="center" vertical="center"/>
    </xf>
    <xf numFmtId="0" fontId="10" fillId="0" borderId="1" xfId="0" applyFont="1" applyFill="1" applyBorder="1" applyAlignment="1">
      <alignment vertical="center"/>
    </xf>
    <xf numFmtId="1" fontId="3" fillId="0" borderId="1" xfId="0" applyNumberFormat="1" applyFont="1" applyFill="1" applyBorder="1" applyAlignment="1" applyProtection="1">
      <alignment vertical="center"/>
      <protection locked="0"/>
    </xf>
    <xf numFmtId="0" fontId="10" fillId="0" borderId="6" xfId="0" applyFont="1" applyFill="1" applyBorder="1" applyAlignment="1">
      <alignment horizontal="center" vertical="center"/>
    </xf>
    <xf numFmtId="0" fontId="11" fillId="0" borderId="0" xfId="4999" applyFont="1" applyAlignment="1">
      <alignment horizontal="center" vertical="center"/>
    </xf>
    <xf numFmtId="0" fontId="12" fillId="0" borderId="4" xfId="5969" applyFont="1" applyFill="1" applyBorder="1" applyAlignment="1">
      <alignment horizontal="center" vertical="center"/>
    </xf>
    <xf numFmtId="0" fontId="1" fillId="0" borderId="4" xfId="5969" applyFont="1" applyFill="1" applyBorder="1" applyAlignment="1">
      <alignment horizontal="center" vertical="center" wrapText="1"/>
    </xf>
    <xf numFmtId="0" fontId="1" fillId="0" borderId="1" xfId="5969"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left" vertical="center"/>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5373" applyNumberFormat="1" applyFont="1" applyFill="1" applyBorder="1" applyAlignment="1" applyProtection="1">
      <alignment horizontal="left" vertical="center" wrapText="1"/>
      <protection locked="0"/>
    </xf>
    <xf numFmtId="183" fontId="5" fillId="0" borderId="1" xfId="5003" applyNumberFormat="1" applyFont="1" applyFill="1" applyBorder="1" applyAlignment="1">
      <alignment horizontal="center" vertical="center"/>
    </xf>
    <xf numFmtId="203" fontId="1" fillId="0" borderId="1" xfId="5253" applyNumberFormat="1" applyFont="1" applyFill="1" applyBorder="1" applyAlignment="1">
      <alignment horizontal="left" vertical="center"/>
    </xf>
    <xf numFmtId="203" fontId="1" fillId="0" borderId="1" xfId="5253"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5246" applyFont="1" applyFill="1" applyBorder="1" applyAlignment="1">
      <alignment vertical="center"/>
    </xf>
    <xf numFmtId="0" fontId="1" fillId="0" borderId="1" xfId="0" applyFont="1" applyFill="1" applyBorder="1" applyAlignment="1">
      <alignment horizontal="left" vertical="center"/>
    </xf>
    <xf numFmtId="0" fontId="13" fillId="0" borderId="0" xfId="4999"/>
    <xf numFmtId="0" fontId="1" fillId="0" borderId="4" xfId="4999" applyFont="1" applyBorder="1" applyAlignment="1">
      <alignment horizontal="right" vertical="center"/>
    </xf>
    <xf numFmtId="0" fontId="0" fillId="0" borderId="0" xfId="0" applyFont="1" applyAlignment="1">
      <alignment horizontal="right"/>
    </xf>
    <xf numFmtId="0" fontId="0" fillId="0" borderId="1" xfId="4999" applyFont="1" applyBorder="1" applyAlignment="1">
      <alignment horizontal="center" vertical="center"/>
    </xf>
    <xf numFmtId="215" fontId="0" fillId="0" borderId="1" xfId="5153" applyNumberFormat="1" applyFont="1" applyFill="1" applyBorder="1" applyAlignment="1">
      <alignment vertical="center"/>
    </xf>
    <xf numFmtId="0" fontId="0" fillId="0" borderId="1" xfId="4999" applyFont="1" applyBorder="1" applyAlignment="1">
      <alignment vertical="center"/>
    </xf>
    <xf numFmtId="0" fontId="1" fillId="0" borderId="1" xfId="4999" applyFont="1" applyBorder="1" applyAlignment="1">
      <alignment horizontal="center" vertical="center" wrapText="1"/>
    </xf>
    <xf numFmtId="0" fontId="13" fillId="0" borderId="0" xfId="4999"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right"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49" fontId="14" fillId="0" borderId="5" xfId="0" applyNumberFormat="1"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center" vertical="center" wrapText="1"/>
    </xf>
    <xf numFmtId="49" fontId="0" fillId="0" borderId="2" xfId="0" applyNumberFormat="1" applyFont="1" applyFill="1" applyBorder="1" applyAlignment="1" applyProtection="1"/>
    <xf numFmtId="49" fontId="1" fillId="0" borderId="2"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2" fillId="0" borderId="0" xfId="5049" applyFont="1" applyAlignment="1">
      <alignment horizontal="center" vertical="center"/>
    </xf>
    <xf numFmtId="0" fontId="13" fillId="0" borderId="0" xfId="5049"/>
    <xf numFmtId="0" fontId="13" fillId="0" borderId="0" xfId="5049" applyAlignment="1">
      <alignment horizontal="right"/>
    </xf>
    <xf numFmtId="0" fontId="3" fillId="0" borderId="1" xfId="5049" applyFont="1" applyBorder="1" applyAlignment="1">
      <alignment horizontal="centerContinuous" vertical="center"/>
    </xf>
    <xf numFmtId="49" fontId="10" fillId="0" borderId="7" xfId="5049" applyNumberFormat="1" applyFont="1" applyFill="1" applyBorder="1" applyAlignment="1" applyProtection="1">
      <alignment horizontal="left" vertical="center"/>
    </xf>
    <xf numFmtId="1" fontId="10" fillId="0" borderId="1" xfId="5049" applyNumberFormat="1" applyFont="1" applyFill="1" applyBorder="1" applyAlignment="1" applyProtection="1">
      <alignment horizontal="center" vertical="center" wrapText="1"/>
    </xf>
    <xf numFmtId="1" fontId="3" fillId="0" borderId="1" xfId="5049" applyNumberFormat="1" applyFont="1" applyFill="1" applyBorder="1" applyAlignment="1" applyProtection="1">
      <alignment horizontal="center" vertical="center" wrapText="1"/>
    </xf>
    <xf numFmtId="49" fontId="3" fillId="0" borderId="7" xfId="5049" applyNumberFormat="1" applyFont="1" applyFill="1" applyBorder="1" applyAlignment="1" applyProtection="1">
      <alignment horizontal="lef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right" vertical="center"/>
    </xf>
    <xf numFmtId="0" fontId="3" fillId="0" borderId="1" xfId="5153" applyFont="1" applyFill="1" applyBorder="1" applyAlignment="1">
      <alignment vertical="center"/>
    </xf>
    <xf numFmtId="204" fontId="0" fillId="0" borderId="1" xfId="38" applyNumberFormat="1" applyFont="1" applyFill="1" applyBorder="1" applyAlignment="1">
      <alignment vertical="center"/>
    </xf>
    <xf numFmtId="203" fontId="3" fillId="0" borderId="1" xfId="0" applyNumberFormat="1" applyFont="1" applyFill="1" applyBorder="1" applyAlignment="1" applyProtection="1">
      <alignment horizontal="left" vertical="center"/>
      <protection locked="0"/>
    </xf>
    <xf numFmtId="209" fontId="3" fillId="0" borderId="1" xfId="0" applyNumberFormat="1" applyFont="1" applyFill="1" applyBorder="1" applyAlignment="1" applyProtection="1">
      <alignment horizontal="left" vertical="center"/>
      <protection locked="0"/>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5248" applyFont="1" applyFill="1" applyBorder="1" applyAlignment="1">
      <alignment vertical="center"/>
    </xf>
    <xf numFmtId="0" fontId="10" fillId="0" borderId="1" xfId="0" applyFont="1" applyFill="1" applyBorder="1" applyAlignment="1">
      <alignment horizontal="left" vertical="center"/>
    </xf>
    <xf numFmtId="208" fontId="3" fillId="0" borderId="1" xfId="0" applyNumberFormat="1" applyFont="1" applyFill="1" applyBorder="1" applyAlignment="1">
      <alignment vertical="center"/>
    </xf>
    <xf numFmtId="208" fontId="3" fillId="0" borderId="1" xfId="5405" applyNumberFormat="1"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1" xfId="5248" applyFont="1" applyFill="1" applyBorder="1" applyAlignment="1">
      <alignment vertical="center"/>
    </xf>
    <xf numFmtId="0" fontId="0" fillId="0" borderId="0" xfId="5976" applyFont="1"/>
    <xf numFmtId="0" fontId="5" fillId="0" borderId="1" xfId="5976" applyFont="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5976" applyBorder="1" applyAlignment="1">
      <alignment horizontal="center"/>
    </xf>
    <xf numFmtId="0" fontId="1" fillId="0" borderId="0" xfId="5976" applyFill="1"/>
    <xf numFmtId="0" fontId="5" fillId="0" borderId="5" xfId="5976" applyFont="1" applyBorder="1" applyAlignment="1">
      <alignment horizontal="center" vertical="center"/>
    </xf>
    <xf numFmtId="194" fontId="5" fillId="0" borderId="5" xfId="5976" applyNumberFormat="1" applyFont="1" applyBorder="1" applyAlignment="1">
      <alignment horizontal="center" vertical="center"/>
    </xf>
    <xf numFmtId="194" fontId="5" fillId="0" borderId="10" xfId="5976" applyNumberFormat="1" applyFont="1" applyBorder="1" applyAlignment="1">
      <alignment horizontal="center" vertical="center"/>
    </xf>
    <xf numFmtId="194" fontId="5" fillId="0" borderId="1" xfId="5976" applyNumberFormat="1" applyFont="1" applyBorder="1" applyAlignment="1">
      <alignment horizontal="center" vertical="center"/>
    </xf>
    <xf numFmtId="0" fontId="5" fillId="0" borderId="6" xfId="5976" applyFont="1" applyBorder="1" applyAlignment="1">
      <alignment horizontal="center" vertical="center"/>
    </xf>
    <xf numFmtId="194" fontId="5" fillId="0" borderId="6" xfId="5976" applyNumberFormat="1" applyFont="1" applyBorder="1" applyAlignment="1">
      <alignment horizontal="center" vertical="center"/>
    </xf>
    <xf numFmtId="194" fontId="5" fillId="0" borderId="11" xfId="5976" applyNumberFormat="1" applyFont="1" applyBorder="1" applyAlignment="1">
      <alignment horizontal="center" vertical="center"/>
    </xf>
    <xf numFmtId="0" fontId="5" fillId="0" borderId="12" xfId="5976" applyFont="1" applyBorder="1" applyAlignment="1">
      <alignment horizontal="center" vertical="center"/>
    </xf>
    <xf numFmtId="194" fontId="5" fillId="0" borderId="12" xfId="5976" applyNumberFormat="1" applyFont="1" applyBorder="1" applyAlignment="1">
      <alignment horizontal="center" vertical="center"/>
    </xf>
    <xf numFmtId="0" fontId="0" fillId="0" borderId="1" xfId="5976" applyFont="1" applyFill="1" applyBorder="1"/>
    <xf numFmtId="0" fontId="1" fillId="0" borderId="0" xfId="3397" applyFont="1" applyFill="1" applyBorder="1" applyAlignment="1">
      <alignment horizontal="left" vertical="center"/>
    </xf>
    <xf numFmtId="0" fontId="0" fillId="0" borderId="0" xfId="5905">
      <alignment vertical="center"/>
    </xf>
    <xf numFmtId="0" fontId="9" fillId="0" borderId="0" xfId="3397" applyFont="1" applyBorder="1" applyAlignment="1">
      <alignment vertical="center"/>
    </xf>
    <xf numFmtId="0" fontId="5" fillId="0" borderId="5" xfId="0" applyFont="1" applyFill="1" applyBorder="1" applyAlignment="1">
      <alignment horizontal="center" vertical="center" wrapText="1"/>
    </xf>
    <xf numFmtId="183" fontId="5" fillId="0" borderId="5" xfId="3397" applyNumberFormat="1" applyFont="1" applyFill="1" applyBorder="1" applyAlignment="1">
      <alignment horizontal="center" vertical="center" wrapText="1"/>
    </xf>
    <xf numFmtId="0" fontId="5" fillId="0" borderId="1" xfId="3397" applyFont="1" applyFill="1" applyBorder="1" applyAlignment="1">
      <alignment horizontal="center" vertical="center"/>
    </xf>
    <xf numFmtId="0" fontId="15" fillId="0" borderId="0" xfId="3397" applyFont="1" applyBorder="1" applyAlignment="1">
      <alignment vertical="center"/>
    </xf>
    <xf numFmtId="0" fontId="5" fillId="0" borderId="6" xfId="0" applyFont="1" applyFill="1" applyBorder="1" applyAlignment="1">
      <alignment horizontal="center" vertical="center" wrapText="1"/>
    </xf>
    <xf numFmtId="183" fontId="5" fillId="0" borderId="6" xfId="3397" applyNumberFormat="1" applyFont="1" applyFill="1" applyBorder="1" applyAlignment="1">
      <alignment horizontal="center" vertical="center" wrapText="1"/>
    </xf>
    <xf numFmtId="0" fontId="15" fillId="0" borderId="0" xfId="3397" applyFont="1" applyBorder="1" applyAlignment="1">
      <alignment vertical="center" wrapText="1"/>
    </xf>
    <xf numFmtId="0" fontId="3" fillId="0" borderId="1" xfId="3397" applyFont="1" applyFill="1" applyBorder="1" applyAlignment="1">
      <alignment horizontal="left" vertical="center"/>
    </xf>
    <xf numFmtId="183" fontId="3" fillId="0" borderId="1" xfId="3397" applyNumberFormat="1" applyFont="1" applyFill="1" applyBorder="1" applyAlignment="1">
      <alignment horizontal="center" vertical="center"/>
    </xf>
    <xf numFmtId="0" fontId="15" fillId="0" borderId="1" xfId="3397" applyFont="1" applyBorder="1" applyAlignment="1">
      <alignment vertical="center"/>
    </xf>
    <xf numFmtId="0" fontId="3" fillId="0" borderId="1" xfId="3397" applyFont="1" applyFill="1" applyBorder="1" applyAlignment="1">
      <alignment horizontal="center" vertical="center"/>
    </xf>
    <xf numFmtId="0" fontId="0" fillId="0" borderId="1" xfId="0" applyBorder="1"/>
    <xf numFmtId="0" fontId="0" fillId="0" borderId="0" xfId="0" applyFont="1" applyFill="1" applyAlignment="1">
      <alignment horizontal="center" vertical="center"/>
    </xf>
    <xf numFmtId="0" fontId="0" fillId="3" borderId="0" xfId="0" applyFont="1" applyFill="1" applyAlignment="1">
      <alignment vertical="center"/>
    </xf>
    <xf numFmtId="0" fontId="0" fillId="3" borderId="0" xfId="0" applyFill="1" applyAlignment="1">
      <alignment horizontal="right" vertical="center"/>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1" xfId="0" applyFont="1" applyFill="1" applyBorder="1" applyAlignment="1">
      <alignment vertical="center"/>
    </xf>
    <xf numFmtId="0" fontId="0" fillId="0" borderId="13" xfId="0" applyFont="1" applyFill="1" applyBorder="1" applyAlignment="1">
      <alignment horizontal="left" vertical="center" wrapText="1"/>
    </xf>
    <xf numFmtId="0" fontId="16" fillId="0" borderId="0" xfId="0" applyFont="1" applyAlignment="1">
      <alignment horizontal="center"/>
    </xf>
    <xf numFmtId="49" fontId="0" fillId="0" borderId="0" xfId="0" applyNumberFormat="1" applyAlignment="1">
      <alignment horizontal="center" vertical="center" wrapText="1"/>
    </xf>
    <xf numFmtId="0" fontId="0" fillId="0" borderId="0" xfId="0" applyFont="1" applyAlignment="1">
      <alignment horizontal="left" vertical="center" wrapText="1"/>
    </xf>
    <xf numFmtId="49" fontId="0" fillId="0" borderId="0" xfId="0" applyNumberFormat="1" applyFill="1" applyAlignment="1">
      <alignment horizontal="center" vertical="center" wrapText="1"/>
    </xf>
    <xf numFmtId="0" fontId="0" fillId="0" borderId="0" xfId="0" applyFont="1" applyFill="1" applyAlignment="1">
      <alignment horizontal="left" vertical="center" wrapText="1"/>
    </xf>
  </cellXfs>
  <cellStyles count="9001">
    <cellStyle name="常规" xfId="0" builtinId="0"/>
    <cellStyle name="好_2006年全省财力计算表（中央、决算）_2016年1月13日人大报告表格定版 王丽君" xfId="1"/>
    <cellStyle name="差_2006年全省财力计算表（中央、决算）_表8-2" xfId="2"/>
    <cellStyle name="货币[0]" xfId="3" builtinId="7"/>
    <cellStyle name="_x0004_ 2" xfId="4"/>
    <cellStyle name="货币" xfId="5" builtinId="4"/>
    <cellStyle name="_ET_STYLE_NoName_00__集团-五公司-200802_5" xfId="6"/>
    <cellStyle name="输入" xfId="7" builtinId="20"/>
    <cellStyle name="好_BR2_代表处4.18周报 2 4 2" xfId="8"/>
    <cellStyle name="差_2006年在职人员情况_表4-3" xfId="9"/>
    <cellStyle name="差_2009年一般性转移支付标准工资_奖励补助测算5.23新 3" xfId="10"/>
    <cellStyle name="20% - 强调文字颜色 3 2 3 3" xfId="11"/>
    <cellStyle name="20% - 强调文字颜色 3" xfId="12" builtinId="38"/>
    <cellStyle name="_Book1_2016年1月13日人大报告表格定版 王丽君_定-(4012)2017年三开发区、新区一般公共预算、政府性基金收支表" xfId="13"/>
    <cellStyle name="差_2007年人员分部门统计表 2 2 2" xfId="14"/>
    <cellStyle name="40% - 强调文字颜色 2 2 3 2 2" xfId="15"/>
    <cellStyle name="Accent2 - 40%" xfId="16"/>
    <cellStyle name="好_Book1_1 6" xfId="17"/>
    <cellStyle name="常规 3 4 3" xfId="18"/>
    <cellStyle name="差_地方配套按人均增幅控制8.30一般预算平均增幅、人均可用财力平均增幅两次控制、社会治安系数调整、案件数调整xl_表4-3" xfId="19"/>
    <cellStyle name="千位分隔[0]" xfId="20" builtinId="6"/>
    <cellStyle name="差_11大理 2" xfId="21"/>
    <cellStyle name="20% - 强调文字颜色 4 2 4 3" xfId="22"/>
    <cellStyle name="40% - 强调文字颜色 3" xfId="23" builtinId="39"/>
    <cellStyle name="40% - 强调文字颜色 3 3 3 2" xfId="24"/>
    <cellStyle name="差" xfId="25" builtinId="27"/>
    <cellStyle name="差_建行_2016年1月13日人大报告表格定版 王丽君" xfId="26"/>
    <cellStyle name="差_县级基础数据_表8-3" xfId="27"/>
    <cellStyle name="差_表8-3_2015年1月17日人大报告表格定版（县区填报）" xfId="28"/>
    <cellStyle name="差_2009年一般性转移支付标准工资_奖励补助测算7.25 3 2" xfId="29"/>
    <cellStyle name="差_2006年水利统计指标统计表 2" xfId="30"/>
    <cellStyle name="20% - 强调文字颜色 2 2 3 2 2 2" xfId="31"/>
    <cellStyle name="千位分隔" xfId="32" builtinId="3"/>
    <cellStyle name="好_建行_表8-2" xfId="33"/>
    <cellStyle name="60% - 强调文字颜色 3" xfId="34" builtinId="40"/>
    <cellStyle name="差_2016.1.1月报表样（更新的格式） 2 2" xfId="35"/>
    <cellStyle name="超链接" xfId="36" builtinId="8"/>
    <cellStyle name="好_M01-2(州市补助收入)_2016年1月13日人大报告表格定版 王丽君 2" xfId="37"/>
    <cellStyle name="百分比" xfId="38" builtinId="5"/>
    <cellStyle name="差_表8-3_2016年1月11日人大报告表格 2 2 2" xfId="39"/>
    <cellStyle name="好_县公司 4" xfId="40"/>
    <cellStyle name="已访问的超链接" xfId="41" builtinId="9"/>
    <cellStyle name="差_地方配套按人均增幅控制8.30xl 2" xfId="42"/>
    <cellStyle name="20% - 强调文字颜色 6 4 2 2" xfId="43"/>
    <cellStyle name="20% - 强调文字颜色 3 3 2 4 2" xfId="44"/>
    <cellStyle name="注释" xfId="45" builtinId="10"/>
    <cellStyle name="60% - 强调文字颜色 2 3" xfId="46"/>
    <cellStyle name="Accent1_2016年1月13日人大报告表格定版 王丽君" xfId="47"/>
    <cellStyle name="_ET_STYLE_NoName_00__Sheet3" xfId="48"/>
    <cellStyle name="20% - 强调文字颜色 4 5" xfId="49"/>
    <cellStyle name="Accent6 3" xfId="50"/>
    <cellStyle name="_Book1 2 3 3" xfId="51"/>
    <cellStyle name="20% - 强调文字颜色 5 2 3 4" xfId="52"/>
    <cellStyle name="60% - 强调文字颜色 2" xfId="53" builtinId="36"/>
    <cellStyle name="标题 4" xfId="54" builtinId="19"/>
    <cellStyle name="差_BR4_代表处4.18周报 4 2 2" xfId="55"/>
    <cellStyle name="好_银行账户情况表_2010年12月 2 3" xfId="56"/>
    <cellStyle name="警告文本" xfId="57" builtinId="11"/>
    <cellStyle name="差_不用软件计算9.1不考虑经费管理评价xl_表4-3 2" xfId="58"/>
    <cellStyle name="40% - 强调文字颜色 2 2 4 2 2" xfId="59"/>
    <cellStyle name="20% - 强调文字颜色 4 4 2" xfId="60"/>
    <cellStyle name="标题" xfId="61" builtinId="15"/>
    <cellStyle name="解释性文本" xfId="62" builtinId="53"/>
    <cellStyle name="标题 1 5 2" xfId="63"/>
    <cellStyle name="差_第一部分：综合全_表8-3" xfId="64"/>
    <cellStyle name="差_2015年12.28月报表样（更新的格式）" xfId="65"/>
    <cellStyle name="20% - 强调文字颜色 2 3 2 2 2" xfId="66"/>
    <cellStyle name="20% - 强调文字颜色 5 3 3" xfId="67"/>
    <cellStyle name="标题 1" xfId="68" builtinId="16"/>
    <cellStyle name="差_0502通海县 2 3" xfId="69"/>
    <cellStyle name="60% - 强调文字颜色 2 2 2 2" xfId="70"/>
    <cellStyle name="0,0_x000d__x000a_NA_x000d__x000a_" xfId="71"/>
    <cellStyle name="20% - 强调文字颜色 4 4 2 2" xfId="72"/>
    <cellStyle name="20% - 强调文字颜色 5 3 4" xfId="73"/>
    <cellStyle name="标题 2" xfId="74" builtinId="17"/>
    <cellStyle name="60% - 强调文字颜色 1" xfId="75" builtinId="32"/>
    <cellStyle name="差_BR2_代表处4.18周报 3 4 2" xfId="76"/>
    <cellStyle name="差_Book1_银行账户情况表_2010年12月_2016年1月13日人大报告表格定版 王丽君 3 2" xfId="77"/>
    <cellStyle name="差_0605石屏县_2016年1月13日人大报告表格定版 王丽君 2 2 2" xfId="78"/>
    <cellStyle name="Accent6 2" xfId="79"/>
    <cellStyle name="_Book1 2 3 2" xfId="80"/>
    <cellStyle name="差_BR1_代表处4.18周报 2 6 2" xfId="81"/>
    <cellStyle name="20% - 强调文字颜色 5 2 3 3" xfId="82"/>
    <cellStyle name="标题 3" xfId="83" builtinId="18"/>
    <cellStyle name="好_建行_表8-3" xfId="84"/>
    <cellStyle name="适中 2 6 2" xfId="85"/>
    <cellStyle name="60% - 强调文字颜色 4" xfId="86" builtinId="44"/>
    <cellStyle name="输出" xfId="87" builtinId="21"/>
    <cellStyle name="差_2009年一般性转移支付标准工资_奖励补助测算5.22测试_表4-3 2" xfId="88"/>
    <cellStyle name="20% - 强调文字颜色 2 4 2" xfId="89"/>
    <cellStyle name="好_M01-2(州市补助收入)_表8-2" xfId="90"/>
    <cellStyle name="强调文字颜色 2 2 3 3 2" xfId="91"/>
    <cellStyle name="差_2009年一般性转移支付标准工资 2" xfId="92"/>
    <cellStyle name="差_奖励补助测算7.25 2 3" xfId="93"/>
    <cellStyle name="差_文体广播部门_表8-2" xfId="94"/>
    <cellStyle name="20% - 强调文字颜色 5 2 3 2 2 2" xfId="95"/>
    <cellStyle name="差_2008云南省分县市中小学教职工统计表（教育厅提供） 2 3" xfId="96"/>
    <cellStyle name="计算" xfId="97" builtinId="22"/>
    <cellStyle name="差_奖励补助测算5.23新_2016年1月13日人大报告表格定版 王丽君 2 3" xfId="98"/>
    <cellStyle name="40% - 强调文字颜色 6 2 2 2 3 2" xfId="99"/>
    <cellStyle name="_x0004_ 3 2 2" xfId="100"/>
    <cellStyle name="差_财政供养人员_2016年1月13日人大报告表格定版 王丽君" xfId="101"/>
    <cellStyle name="_ET_STYLE_NoName_00__县公司" xfId="102"/>
    <cellStyle name="检查单元格" xfId="103" builtinId="23"/>
    <cellStyle name="20% - 强调文字颜色 6" xfId="104" builtinId="50"/>
    <cellStyle name="强调文字颜色 2" xfId="105" builtinId="33"/>
    <cellStyle name="40% - 强调文字颜色 4 2 3 3" xfId="106"/>
    <cellStyle name="链接单元格" xfId="107" builtinId="24"/>
    <cellStyle name="差_2、土地面积、人口、粮食产量基本情况_表4-3 2" xfId="108"/>
    <cellStyle name="_Book1 6 2" xfId="109"/>
    <cellStyle name="20% - 强调文字颜色 6 3 5" xfId="110"/>
    <cellStyle name="汇总" xfId="111" builtinId="25"/>
    <cellStyle name="差_Book2" xfId="112"/>
    <cellStyle name="20% - 强调文字颜色 2 3 3 3 2" xfId="113"/>
    <cellStyle name="好" xfId="114" builtinId="26"/>
    <cellStyle name="差_2009年一般性转移支付标准工资_奖励补助测算7.25 4" xfId="115"/>
    <cellStyle name="差 2 3 2" xfId="116"/>
    <cellStyle name="差_Book1 8 2" xfId="117"/>
    <cellStyle name="_Book1_5" xfId="118"/>
    <cellStyle name="20% - Accent3 2" xfId="119"/>
    <cellStyle name="20% - 强调文字颜色 3 3" xfId="120"/>
    <cellStyle name="强调文字颜色 2 2 4 2" xfId="121"/>
    <cellStyle name="适中" xfId="122" builtinId="28"/>
    <cellStyle name="20% - 强调文字颜色 5" xfId="123" builtinId="46"/>
    <cellStyle name="差_2006年分析表_表8-3" xfId="124"/>
    <cellStyle name="标题 5 3 3" xfId="125"/>
    <cellStyle name="20% - 强调文字颜色 2 2 4 3 2" xfId="126"/>
    <cellStyle name="强调文字颜色 1" xfId="127" builtinId="29"/>
    <cellStyle name="40% - 强调文字颜色 4 2 3 2" xfId="128"/>
    <cellStyle name="20% - 强调文字颜色 1" xfId="129" builtinId="30"/>
    <cellStyle name="百分比 3 5 2" xfId="130"/>
    <cellStyle name="_Book1_2016年1月13日人大报告表格定版 王丽君_表4-4 " xfId="131"/>
    <cellStyle name="常规 47 2 3" xfId="132"/>
    <cellStyle name="常规 52 2 3" xfId="133"/>
    <cellStyle name="40% - 强调文字颜色 1" xfId="134" builtinId="31"/>
    <cellStyle name="差_2009年一般性转移支付标准工资 2 2" xfId="135"/>
    <cellStyle name="20% - 强调文字颜色 2 4 2 2" xfId="136"/>
    <cellStyle name="好_2009年一般性转移支付标准工资_奖励补助测算7.23 2 3" xfId="137"/>
    <cellStyle name="20% - 强调文字颜色 2" xfId="138" builtinId="34"/>
    <cellStyle name="差_2009年一般性转移支付标准工资_奖励补助测算7.25 11 2" xfId="139"/>
    <cellStyle name="?鹎%U龡&amp;H齲_x0001_C铣_x0014__x0007__x0001__x0001_ 2" xfId="140"/>
    <cellStyle name="输入 2 2 2 3" xfId="141"/>
    <cellStyle name="_Book1_2016年1月13日人大报告表格定版 王丽君_(4011高新区)新表  2017年高新区一般公共预算、政府性基金收支表" xfId="142"/>
    <cellStyle name="40% - 强调文字颜色 2" xfId="143" builtinId="35"/>
    <cellStyle name="强调文字颜色 3" xfId="144" builtinId="37"/>
    <cellStyle name="差_第一部分：综合全_2016年1月13日人大报告表格定版 王丽君" xfId="145"/>
    <cellStyle name="40% - 强调文字颜色 4 2 3 4" xfId="146"/>
    <cellStyle name="差_11大理 2 2" xfId="147"/>
    <cellStyle name="20% - 强调文字颜色 4 2 4 3 2" xfId="148"/>
    <cellStyle name="强调文字颜色 4" xfId="149" builtinId="41"/>
    <cellStyle name="差_2008云南省分县市中小学教职工统计表（教育厅提供）_表4-4  2" xfId="150"/>
    <cellStyle name="20% - 强调文字颜色 4 2 8 2" xfId="151"/>
    <cellStyle name="20% - 强调文字颜色 4" xfId="152" builtinId="42"/>
    <cellStyle name="差_每月报13年可审批支出表 2 2 2" xfId="153"/>
    <cellStyle name="差_2006年分析表_表8-2" xfId="154"/>
    <cellStyle name="差_2009年一般性转移支付标准工资_地方配套按人均增幅控制8.30一般预算平均增幅、人均可用财力平均增幅两次控制、社会治安系数调整、案件数调整xl_表4-3 2" xfId="155"/>
    <cellStyle name="标题 5 3 2" xfId="156"/>
    <cellStyle name="20% - 强调文字颜色 1 2 2 2 3 2" xfId="157"/>
    <cellStyle name="差_BR1 2 2 3 2" xfId="158"/>
    <cellStyle name="40% - 强调文字颜色 4" xfId="159" builtinId="43"/>
    <cellStyle name="40% - 强调文字颜色 3 3 3 3" xfId="160"/>
    <cellStyle name="标题 3 2 3 2 2" xfId="161"/>
    <cellStyle name="Input 3" xfId="162"/>
    <cellStyle name="_x0004_ 3 2" xfId="163"/>
    <cellStyle name="强调文字颜色 5" xfId="164" builtinId="45"/>
    <cellStyle name="60% - 强调文字颜色 6 5 2" xfId="165"/>
    <cellStyle name="40% - 强调文字颜色 5" xfId="166" builtinId="47"/>
    <cellStyle name="40% - 强调文字颜色 3 3 3 4" xfId="167"/>
    <cellStyle name="_x0004_ 3 3" xfId="168"/>
    <cellStyle name="差_2、土地面积、人口、粮食产量基本情况 2 2" xfId="169"/>
    <cellStyle name="20% - 强调文字颜色 5 3 3 4 2" xfId="170"/>
    <cellStyle name="60% - 强调文字颜色 5" xfId="171" builtinId="48"/>
    <cellStyle name="强调文字颜色 6" xfId="172" builtinId="49"/>
    <cellStyle name="40% - 强调文字颜色 6" xfId="173" builtinId="51"/>
    <cellStyle name="差_2009年一般性转移支付标准工资_不用软件计算9.1不考虑经费管理评价xl 4 2" xfId="174"/>
    <cellStyle name="Heading 3 2" xfId="175"/>
    <cellStyle name="_弱电系统设备配置报价清单" xfId="176"/>
    <cellStyle name="好_指标五_表8-3" xfId="177"/>
    <cellStyle name="差_地方配套按人均增幅控制8.30一般预算平均增幅、人均可用财力平均增幅两次控制、社会治安系数调整、案件数调整xl_2016年1月13日人大报告表格定版 王丽君 3" xfId="178"/>
    <cellStyle name="20% - 强调文字颜色 3 3 2" xfId="179"/>
    <cellStyle name="强调文字颜色 2 2 4 2 2" xfId="180"/>
    <cellStyle name="60% - 强调文字颜色 6" xfId="181" builtinId="52"/>
    <cellStyle name="差_2009年一般性转移支付标准工资_奖励补助测算7.25 (version 1) (version 1) 2" xfId="182"/>
    <cellStyle name="_x0004_ 2 4" xfId="183"/>
    <cellStyle name="链接单元格 5 2 2" xfId="184"/>
    <cellStyle name="差_2016年1月12日中午余超发来12.23（汇总）2016年基金预算表" xfId="185"/>
    <cellStyle name="60% - 强调文字颜色 1 2 2 3 3" xfId="186"/>
    <cellStyle name="20% - 强调文字颜色 3 2 2" xfId="187"/>
    <cellStyle name="40% - 强调文字颜色 4 2 7" xfId="188"/>
    <cellStyle name="好_文体广播部门_表8-2" xfId="189"/>
    <cellStyle name="_x0004_ 2 3 3" xfId="190"/>
    <cellStyle name="_x0004_ 2 3" xfId="191"/>
    <cellStyle name="_x0004_ 2 3 2 2" xfId="192"/>
    <cellStyle name="差_检验表（调整后）_表4-3" xfId="193"/>
    <cellStyle name="_x0004_ 2 2" xfId="194"/>
    <cellStyle name="_20100326高清市院遂宁检察院1080P配置清单26日改" xfId="195"/>
    <cellStyle name="_x0004_ 2 2 4 2" xfId="196"/>
    <cellStyle name="_Book1 3 2" xfId="197"/>
    <cellStyle name="差_00省级(定稿)_2016年1月13日人大报告表格定版 王丽君 2" xfId="198"/>
    <cellStyle name="差_幸福隧道导洞围岩统计_表8-3" xfId="199"/>
    <cellStyle name="20% - 强调文字颜色 1 2 8" xfId="200"/>
    <cellStyle name="40% - 强调文字颜色 6 2 7 2" xfId="201"/>
    <cellStyle name="20% - 强调文字颜色 5 2 2 2" xfId="202"/>
    <cellStyle name="_x0004_ 2 2 2 2" xfId="203"/>
    <cellStyle name="_x0004_ 2 2 2 3" xfId="204"/>
    <cellStyle name="差_地方配套按人均增幅控制8.30xl_2016年1月13日人大报告表格定版 王丽君 3" xfId="205"/>
    <cellStyle name="差_1110洱源县_2016年1月13日人大报告表格定版 王丽君 2 2" xfId="206"/>
    <cellStyle name="_ET_STYLE_NoName_00__Book1_银行账户情况表_2010年12月" xfId="207"/>
    <cellStyle name="_x0004_" xfId="208"/>
    <cellStyle name="_x0004_ 2 2 2" xfId="209"/>
    <cellStyle name="_x0004_ 2 2 2 2 2" xfId="210"/>
    <cellStyle name="_x0004_ 2 2 3" xfId="211"/>
    <cellStyle name="_Book1 2" xfId="212"/>
    <cellStyle name="_Book1_2016年1月13日人大报告表格定版 王丽君_表4-3" xfId="213"/>
    <cellStyle name="差_0605石屏县_2016年1月13日人大报告表格定版 王丽君 3" xfId="214"/>
    <cellStyle name="Accent5" xfId="215"/>
    <cellStyle name="_x0004_ 2 2 3 2" xfId="216"/>
    <cellStyle name="_Book1 2 2" xfId="217"/>
    <cellStyle name="_x0004_ 2 2 4" xfId="218"/>
    <cellStyle name="输出 5 2 2" xfId="219"/>
    <cellStyle name="_Book1 3" xfId="220"/>
    <cellStyle name="40% - 强调文字颜色 6 2 7" xfId="221"/>
    <cellStyle name="20% - 强调文字颜色 5 2 2" xfId="222"/>
    <cellStyle name="_x0004_ 2 3 2" xfId="223"/>
    <cellStyle name="_x0004_ 2 4 2" xfId="224"/>
    <cellStyle name="好_2009年一般性转移支付标准工资_奖励补助测算7.25_2016年1月13日人大报告表格定版 王丽君 3" xfId="225"/>
    <cellStyle name="差_Book1 5" xfId="226"/>
    <cellStyle name="差_2016年1月12日中午余超发来12.23（汇总）2016年基金预算表 2" xfId="227"/>
    <cellStyle name="40% - 强调文字颜色 4 2 7 2" xfId="228"/>
    <cellStyle name="好_消防" xfId="229"/>
    <cellStyle name="20% - 强调文字颜色 3 2 2 2" xfId="230"/>
    <cellStyle name="_x0004_ 2 4 2 2" xfId="231"/>
    <cellStyle name="好_2009年一般性转移支付标准工资_奖励补助测算7.25_2016年1月13日人大报告表格定版 王丽君 3 2" xfId="232"/>
    <cellStyle name="差_Book1 5 2" xfId="233"/>
    <cellStyle name="差_2016年1月12日中午余超发来12.23（汇总）2016年基金预算表 2 2" xfId="234"/>
    <cellStyle name="20% - 强调文字颜色 3 2 2 2 2" xfId="235"/>
    <cellStyle name="_x0004_ 2 4 3" xfId="236"/>
    <cellStyle name="差_进度表20081125 2" xfId="237"/>
    <cellStyle name="好_BR2_代表处4.18周报 2 3 2" xfId="238"/>
    <cellStyle name="Accent1 - 20%" xfId="239"/>
    <cellStyle name="20% - Accent1" xfId="240"/>
    <cellStyle name="强调文字颜色 2 2 2" xfId="241"/>
    <cellStyle name="差_Book1 6" xfId="242"/>
    <cellStyle name="差_2016年1月12日中午余超发来12.23（汇总）2016年基金预算表 3" xfId="243"/>
    <cellStyle name="20% - 强调文字颜色 3 2 2 3" xfId="244"/>
    <cellStyle name="_x0004_ 2 5" xfId="245"/>
    <cellStyle name="Accent4_2016年1月13日人大报告表格定版 王丽君" xfId="246"/>
    <cellStyle name="40% - 强调文字颜色 4 2 8" xfId="247"/>
    <cellStyle name="好_文体广播部门_表8-3" xfId="248"/>
    <cellStyle name="20% - 强调文字颜色 3 2 3" xfId="249"/>
    <cellStyle name="_x0004_ 2 5 2" xfId="250"/>
    <cellStyle name="40% - 强调文字颜色 4 2 8 2" xfId="251"/>
    <cellStyle name="20% - 强调文字颜色 3 2 3 2" xfId="252"/>
    <cellStyle name="标题 3 2 3 2" xfId="253"/>
    <cellStyle name="_x0004_ 3" xfId="254"/>
    <cellStyle name="差_BR1 2 5" xfId="255"/>
    <cellStyle name="20% - 强调文字颜色 2 2 2 2 2 2" xfId="256"/>
    <cellStyle name="差_Book1_银行账户情况表_2010年12月" xfId="257"/>
    <cellStyle name="_x0004_ 3 3 2" xfId="258"/>
    <cellStyle name="20% - 强调文字颜色 1 5 3" xfId="259"/>
    <cellStyle name="_x0004_ 4" xfId="260"/>
    <cellStyle name="_Book1_表4-3_1" xfId="261"/>
    <cellStyle name="_Book1_2 2" xfId="262"/>
    <cellStyle name="20% - 强调文字颜色 3 3 5 2" xfId="263"/>
    <cellStyle name="20% - 强调文字颜色 4 2 2 3 2" xfId="264"/>
    <cellStyle name="_x0004_ 4 2" xfId="265"/>
    <cellStyle name="20% - 强调文字颜色 4 2 2 3 2 2" xfId="266"/>
    <cellStyle name="_x0004_ 4 2 2" xfId="267"/>
    <cellStyle name="_x0004_ 4 3" xfId="268"/>
    <cellStyle name="差_2013年青山湖国税稽查(1)" xfId="269"/>
    <cellStyle name="_x0004_ 5" xfId="270"/>
    <cellStyle name="差_不用软件计算9.1不考虑经费管理评价xl_2016年1月13日人大报告表格定版 王丽君 2" xfId="271"/>
    <cellStyle name="20% - 强调文字颜色 3 2 3 2 2 2" xfId="272"/>
    <cellStyle name="好_奖励补助测算7.23_表4-4  2" xfId="273"/>
    <cellStyle name="差_2009年一般性转移支付标准工资_奖励补助测算5.23新 2 2 2" xfId="274"/>
    <cellStyle name="标题 7 3 2" xfId="275"/>
    <cellStyle name="_Book1_2 3" xfId="276"/>
    <cellStyle name="20% - 强调文字颜色 4 2 2 3 3" xfId="277"/>
    <cellStyle name="差_2013年青山湖国税稽查(1) 2" xfId="278"/>
    <cellStyle name="差_2009年一般性转移支付标准工资_奖励补助测算5.23新_表4-4 " xfId="279"/>
    <cellStyle name="_x0004_ 5 2" xfId="280"/>
    <cellStyle name="Accent6 - 40% 3" xfId="281"/>
    <cellStyle name="好_2016年1月12日中午余超发来12.23（汇总）2016年基金预算表 4 2" xfId="282"/>
    <cellStyle name="?鹎%U龡&amp;H?_x0008__x001c__x001c_?_x0007__x0001__x0001_" xfId="283"/>
    <cellStyle name="_Book1_表8-2" xfId="284"/>
    <cellStyle name="20% - 强调文字颜色 4 2 3 3" xfId="285"/>
    <cellStyle name="Accent6 - 40% 3 2" xfId="286"/>
    <cellStyle name="?鹎%U龡&amp;H?_x0008__x001c__x001c_?_x0007__x0001__x0001_ 2" xfId="287"/>
    <cellStyle name="20% - 强调文字颜色 4 2 3 3 2" xfId="288"/>
    <cellStyle name="40% - 强调文字颜色 3 3" xfId="289"/>
    <cellStyle name="?鹎%U龡&amp;H?_x0008__x001c__x001c_?_x0007__x0001__x0001_ 2 2" xfId="290"/>
    <cellStyle name="常规 26 2 3" xfId="291"/>
    <cellStyle name="常规 31 2 3" xfId="292"/>
    <cellStyle name="20% - 强调文字颜色 1 3 4" xfId="293"/>
    <cellStyle name="40% - 强调文字颜色 3 3 2" xfId="294"/>
    <cellStyle name="?鹎%U龡&amp;H?_x0008__x001c__x001c_?_x0007__x0001__x0001_ 2 2 2" xfId="295"/>
    <cellStyle name="20% - 强调文字颜色 1 3 4 2" xfId="296"/>
    <cellStyle name="40% - 强调文字颜色 3 4" xfId="297"/>
    <cellStyle name="?鹎%U龡&amp;H?_x0008__x001c__x001c_?_x0007__x0001__x0001_ 2 3" xfId="298"/>
    <cellStyle name="差_奖励补助测算7.23_表4-4 " xfId="299"/>
    <cellStyle name="20% - 强调文字颜色 1 3 5" xfId="300"/>
    <cellStyle name="差_青山湖国税稽查 3 2" xfId="301"/>
    <cellStyle name="差_表8-3_2016年南昌市市本级地方一般公共预算收入草案表 2 2" xfId="302"/>
    <cellStyle name="?鹎%U龡&amp;H?_x0008__x001c__x001c_?_x0007__x0001__x0001_ 3" xfId="303"/>
    <cellStyle name="_ET_STYLE_NoName_00__银行账户情况表_2010年12月" xfId="304"/>
    <cellStyle name="差_表8-3_2016年南昌市市本级地方一般公共预算收入草案表 2 2 2" xfId="305"/>
    <cellStyle name="?鹎%U龡&amp;H?_x0008__x001c__x001c_?_x0007__x0001__x0001_ 3 2" xfId="306"/>
    <cellStyle name="40% - 强调文字颜色 4 3" xfId="307"/>
    <cellStyle name="差_2009年一般性转移支付标准工资_奖励补助测算7.25 11" xfId="308"/>
    <cellStyle name="?鹎%U龡&amp;H齲_x0001_C铣_x0014__x0007__x0001__x0001_" xfId="309"/>
    <cellStyle name="?鹎%U龡&amp;H齲_x0001_C铣_x0014__x0007__x0001__x0001_ 2 2" xfId="310"/>
    <cellStyle name="输入 2 2 2 3 2" xfId="311"/>
    <cellStyle name="40% - 强调文字颜色 2 2 8" xfId="312"/>
    <cellStyle name="20% - 强调文字颜色 1 2 3" xfId="313"/>
    <cellStyle name="好_奖励补助测算7.25" xfId="314"/>
    <cellStyle name="?鹎%U龡&amp;H齲_x0001_C铣_x0014__x0007__x0001__x0001_ 2 2 2" xfId="315"/>
    <cellStyle name="差_不用软件计算9.1不考虑经费管理评价xl_表8-3" xfId="316"/>
    <cellStyle name="40% - 强调文字颜色 2 2 8 2" xfId="317"/>
    <cellStyle name="20% - 强调文字颜色 1 2 3 2" xfId="318"/>
    <cellStyle name="好_奖励补助测算7.25 2" xfId="319"/>
    <cellStyle name="差_地方配套按人均增幅控制8.30一般预算平均增幅、人均可用财力平均增幅两次控制、社会治安系数调整、案件数调整xl_2016年1月13日人大报告表格定版 王丽君 3 2" xfId="320"/>
    <cellStyle name="_2010年各单位清算索赔计划-年底" xfId="321"/>
    <cellStyle name="20% - 强调文字颜色 3 3 2 2" xfId="322"/>
    <cellStyle name="差_BR3_代表处4.18周报 2 2 3 2" xfId="323"/>
    <cellStyle name="_Book1" xfId="324"/>
    <cellStyle name="标题 8 2 2" xfId="325"/>
    <cellStyle name="差_0605石屏县_2016年1月13日人大报告表格定版 王丽君 3 2" xfId="326"/>
    <cellStyle name="Accent5 2" xfId="327"/>
    <cellStyle name="_Book1 2 2 2" xfId="328"/>
    <cellStyle name="Accent3 - 20%" xfId="329"/>
    <cellStyle name="_Book1 3 3" xfId="330"/>
    <cellStyle name="差_00省级(定稿)_2016年1月13日人大报告表格定版 王丽君 3" xfId="331"/>
    <cellStyle name="20% - 强调文字颜色 1 2 9" xfId="332"/>
    <cellStyle name="差_BR1_代表处4.18周报 2 5 2" xfId="333"/>
    <cellStyle name="20% - 强调文字颜色 5 2 2 3" xfId="334"/>
    <cellStyle name="差_每月报13年可审批支出表" xfId="335"/>
    <cellStyle name="差_2009年一般性转移支付标准工资_奖励补助测算7.25_表8-2" xfId="336"/>
    <cellStyle name="_Book1 2 2 2 2" xfId="337"/>
    <cellStyle name="差_BR3 7" xfId="338"/>
    <cellStyle name="Accent3 - 20% 2" xfId="339"/>
    <cellStyle name="_Book1 3 3 2" xfId="340"/>
    <cellStyle name="_ET_STYLE_NoName_00__集团-五公司-200802_8" xfId="341"/>
    <cellStyle name="差_00省级(定稿)_2016年1月13日人大报告表格定版 王丽君 3 2" xfId="342"/>
    <cellStyle name="_ET_STYLE_NoName_00__中铁五局2011年一标" xfId="343"/>
    <cellStyle name="标题 1 3" xfId="344"/>
    <cellStyle name="20% - 强调文字颜色 5 2 2 3 2" xfId="345"/>
    <cellStyle name="20% - 强调文字颜色 5 3 3 3" xfId="346"/>
    <cellStyle name="差_每月报13年可审批支出表 2" xfId="347"/>
    <cellStyle name="差_汇总_2016年1月13日人大报告表格定版 王丽君 3" xfId="348"/>
    <cellStyle name="差_2009年一般性转移支付标准工资_奖励补助测算7.25_表8-2 2" xfId="349"/>
    <cellStyle name="_Book1 2 2 2 2 2" xfId="350"/>
    <cellStyle name="标题 1 3 2" xfId="351"/>
    <cellStyle name="20% - 强调文字颜色 5 2 2 3 2 2" xfId="352"/>
    <cellStyle name="20% - 强调文字颜色 5 3 3 3 2" xfId="353"/>
    <cellStyle name="_ET_STYLE_NoName_00__集团-五公司-200802_9" xfId="354"/>
    <cellStyle name="差_2009年一般性转移支付标准工资_奖励补助测算7.25_表8-3" xfId="355"/>
    <cellStyle name="好_县公司_表4-3 2" xfId="356"/>
    <cellStyle name="_Book1 2 2 2 3" xfId="357"/>
    <cellStyle name="20% - 强调文字颜色 3 3 3 2 2 2" xfId="358"/>
    <cellStyle name="标题 1 4" xfId="359"/>
    <cellStyle name="20% - 强调文字颜色 5 2 2 3 3" xfId="360"/>
    <cellStyle name="差_2、土地面积、人口、粮食产量基本情况 2" xfId="361"/>
    <cellStyle name="20% - 强调文字颜色 5 3 3 4" xfId="362"/>
    <cellStyle name="Accent5 3" xfId="363"/>
    <cellStyle name="_Book1 2 2 3" xfId="364"/>
    <cellStyle name="20% - 强调文字颜色 5 2 2 4" xfId="365"/>
    <cellStyle name="_Book1 2 2 3 2" xfId="366"/>
    <cellStyle name="标题 2 3" xfId="367"/>
    <cellStyle name="20% - 强调文字颜色 5 2 2 4 2" xfId="368"/>
    <cellStyle name="差_教育厅提供义务教育及高中教师人数（2009年1月6日）_表4-4 " xfId="369"/>
    <cellStyle name="_Book1 2 2 4" xfId="370"/>
    <cellStyle name="差_教育厅提供义务教育及高中教师人数（2009年1月6日）_表4-4  2" xfId="371"/>
    <cellStyle name="_Book1 2 2 4 2" xfId="372"/>
    <cellStyle name="差_奖励补助测算7.25 5" xfId="373"/>
    <cellStyle name="差_奖励补助测算7.25 10" xfId="374"/>
    <cellStyle name="Accent6" xfId="375"/>
    <cellStyle name="_Book1 2 3" xfId="376"/>
    <cellStyle name="_Book1 2 3 2 2" xfId="377"/>
    <cellStyle name="20% - 强调文字颜色 3 4" xfId="378"/>
    <cellStyle name="强调文字颜色 2 2 4 3" xfId="379"/>
    <cellStyle name="Heading 4" xfId="380"/>
    <cellStyle name="20% - 强调文字颜色 5 2 3 3 2" xfId="381"/>
    <cellStyle name="差_基础数据分析 2" xfId="382"/>
    <cellStyle name="差_2009年一般性转移支付标准工资_奖励补助测算7.23 4 2" xfId="383"/>
    <cellStyle name="_Book1 2 4" xfId="384"/>
    <cellStyle name="差_BR3_代表处4.18周报 7" xfId="385"/>
    <cellStyle name="20% - 强调文字颜色 1 2 4 3 2" xfId="386"/>
    <cellStyle name="差_基础数据分析 2 2" xfId="387"/>
    <cellStyle name="_Book1 2 4 2" xfId="388"/>
    <cellStyle name="差_表4-3 2" xfId="389"/>
    <cellStyle name="Mon閠aire [0]_!!!GO" xfId="390"/>
    <cellStyle name="20% - 强调文字颜色 5 2 4 3" xfId="391"/>
    <cellStyle name="差_基础数据分析 2 2 2" xfId="392"/>
    <cellStyle name="_Book1 2 4 2 2" xfId="393"/>
    <cellStyle name="20% - 强调文字颜色 5 2 4 3 2" xfId="394"/>
    <cellStyle name="差_基础数据分析 2 3" xfId="395"/>
    <cellStyle name="差_BR4 3 2 2" xfId="396"/>
    <cellStyle name="_Book1 2 4 3" xfId="397"/>
    <cellStyle name="差_基础数据分析 3" xfId="398"/>
    <cellStyle name="差_BR4_代表处4.18周报 5 2" xfId="399"/>
    <cellStyle name="_Book1 2 5" xfId="400"/>
    <cellStyle name="差_基础数据分析 3 2" xfId="401"/>
    <cellStyle name="_Book1 2 5 2" xfId="402"/>
    <cellStyle name="差_奖励补助测算7.25_2016年1月13日人大报告表格定版 王丽君 3" xfId="403"/>
    <cellStyle name="差_BR2 7" xfId="404"/>
    <cellStyle name="差 5 3" xfId="405"/>
    <cellStyle name="_Book1 3 2 2" xfId="406"/>
    <cellStyle name="差_00省级(定稿)_2016年1月13日人大报告表格定版 王丽君 2 2" xfId="407"/>
    <cellStyle name="差_幸福隧道导洞围岩统计_表8-3 2" xfId="408"/>
    <cellStyle name="20% - 强调文字颜色 1 2 8 2" xfId="409"/>
    <cellStyle name="差_2009年一般性转移支付标准工资_表8-3" xfId="410"/>
    <cellStyle name="20% - 强调文字颜色 2 2 9" xfId="411"/>
    <cellStyle name="20% - 强调文字颜色 5 2 2 2 2" xfId="412"/>
    <cellStyle name="20% - 强调文字颜色 5 3 2 3" xfId="413"/>
    <cellStyle name="_Book1 4" xfId="414"/>
    <cellStyle name="40% - 强调文字颜色 6 2 8" xfId="415"/>
    <cellStyle name="20% - 强调文字颜色 5 2 3" xfId="416"/>
    <cellStyle name="好_2009年一般性转移支付标准工资_表4-3 2" xfId="417"/>
    <cellStyle name="_Book1 4 2" xfId="418"/>
    <cellStyle name="40% - 强调文字颜色 6 2 8 2" xfId="419"/>
    <cellStyle name="好_2008云南省分县市中小学教职工统计表（教育厅提供）_表8-3" xfId="420"/>
    <cellStyle name="20% - 强调文字颜色 5 2 3 2" xfId="421"/>
    <cellStyle name="60% - 强调文字颜色 3 2 2 3" xfId="422"/>
    <cellStyle name="_Book1 4 2 2" xfId="423"/>
    <cellStyle name="差_2009年一般性转移支付标准工资_奖励补助测算5.22测试_表4-3" xfId="424"/>
    <cellStyle name="20% - 强调文字颜色 2 4" xfId="425"/>
    <cellStyle name="强调文字颜色 2 2 3 3" xfId="426"/>
    <cellStyle name="差_2009年一般性转移支付标准工资" xfId="427"/>
    <cellStyle name="20% - 强调文字颜色 3 2 9" xfId="428"/>
    <cellStyle name="20% - 强调文字颜色 5 2 3 2 2" xfId="429"/>
    <cellStyle name="_Book1 5" xfId="430"/>
    <cellStyle name="差_2009年一般性转移支付标准工资_地方配套按人均增幅控制8.30一般预算平均增幅、人均可用财力平均增幅两次控制、社会治安系数调整、案件数调整xl_表4-4 " xfId="431"/>
    <cellStyle name="40% - 强调文字颜色 6 2 9" xfId="432"/>
    <cellStyle name="20% - 强调文字颜色 5 2 4" xfId="433"/>
    <cellStyle name="20% - 强调文字颜色 6 2 5" xfId="434"/>
    <cellStyle name="_Book1 5 2" xfId="435"/>
    <cellStyle name="差_2009年一般性转移支付标准工资_地方配套按人均增幅控制8.30一般预算平均增幅、人均可用财力平均增幅两次控制、社会治安系数调整、案件数调整xl_表4-4  2" xfId="436"/>
    <cellStyle name="20% - 强调文字颜色 5 2 4 2" xfId="437"/>
    <cellStyle name="差_2、土地面积、人口、粮食产量基本情况_表4-3" xfId="438"/>
    <cellStyle name="_Book1 6" xfId="439"/>
    <cellStyle name="20% - 强调文字颜色 5 2 5" xfId="440"/>
    <cellStyle name="_Book1_(4011高新区)新表  2017年高新区一般公共预算、政府性基金收支表" xfId="441"/>
    <cellStyle name="20% - 强调文字颜色 2 2 7 2" xfId="442"/>
    <cellStyle name="40% - 强调文字颜色 5 2 7 2" xfId="443"/>
    <cellStyle name="_Book1_1" xfId="444"/>
    <cellStyle name="20% - 强调文字颜色 3 3 4" xfId="445"/>
    <cellStyle name="20% - 强调文字颜色 4 2 2 2" xfId="446"/>
    <cellStyle name="_Book1_1 2" xfId="447"/>
    <cellStyle name="20% - 强调文字颜色 3 3 4 2" xfId="448"/>
    <cellStyle name="20% - 强调文字颜色 4 2 2 2 2" xfId="449"/>
    <cellStyle name="标题 7 2 2" xfId="450"/>
    <cellStyle name="_Book1_1 3" xfId="451"/>
    <cellStyle name="20% - 强调文字颜色 4 2 2 2 3" xfId="452"/>
    <cellStyle name="_Book1_2" xfId="453"/>
    <cellStyle name="20% - 强调文字颜色 3 3 5" xfId="454"/>
    <cellStyle name="20% - 强调文字颜色 4 2 2 3" xfId="455"/>
    <cellStyle name="差_2008年县级公安保障标准落实奖励经费分配测算_表4-3" xfId="456"/>
    <cellStyle name="40% - 强调文字颜色 1 4 2" xfId="457"/>
    <cellStyle name="_Book1_2016年1月13日人大报告表格定版 王丽君" xfId="458"/>
    <cellStyle name="_ET_STYLE_NoName_00__集团-五公司-200802_12" xfId="459"/>
    <cellStyle name="_Book1_2016年1月13日人大报告表格定版 王丽君_表8-2" xfId="460"/>
    <cellStyle name="20% - 强调文字颜色 3 2 4 2" xfId="461"/>
    <cellStyle name="20% - 强调文字颜色 1 2 2 3 2 2" xfId="462"/>
    <cellStyle name="差_11大理_2016年1月13日人大报告表格定版 王丽君 2" xfId="463"/>
    <cellStyle name="标题 6 2 2" xfId="464"/>
    <cellStyle name="_Book1_2016年1月13日人大报告表格定版 王丽君_表8-3" xfId="465"/>
    <cellStyle name="20% - 强调文字颜色 3 2 4 3" xfId="466"/>
    <cellStyle name="_Book1_3" xfId="467"/>
    <cellStyle name="20% - 强调文字颜色 4 2 2 4" xfId="468"/>
    <cellStyle name="_Book1_3 2" xfId="469"/>
    <cellStyle name="20% - 强调文字颜色 4 2 2 4 2" xfId="470"/>
    <cellStyle name="差_财政供养人员_表4-3" xfId="471"/>
    <cellStyle name="_Book1_3 2 2" xfId="472"/>
    <cellStyle name="差_财政供养人员_表4-3 2" xfId="473"/>
    <cellStyle name="_Book1_3 2 2 2" xfId="474"/>
    <cellStyle name="差_2013年乡镇市容园林经费结算 2" xfId="475"/>
    <cellStyle name="Explanatory Text 2" xfId="476"/>
    <cellStyle name="强调文字颜色 4 3 4 2" xfId="477"/>
    <cellStyle name="40% - 强调文字颜色 5 3 2 3 2" xfId="478"/>
    <cellStyle name="_Book1_3 2 3" xfId="479"/>
    <cellStyle name="_Book1_3 3" xfId="480"/>
    <cellStyle name="Linked Cells" xfId="481"/>
    <cellStyle name="_Book1_3 3 2" xfId="482"/>
    <cellStyle name="_Book1_3 4" xfId="483"/>
    <cellStyle name="_Book1_4" xfId="484"/>
    <cellStyle name="20% - 强调文字颜色 3 2" xfId="485"/>
    <cellStyle name="差_2009年一般性转移支付标准工资_奖励补助测算5.23新_2016年1月13日人大报告表格定版 王丽君 2 2 2" xfId="486"/>
    <cellStyle name="_Book1_表4-3" xfId="487"/>
    <cellStyle name="_Book1_表4-4 " xfId="488"/>
    <cellStyle name="20% - 强调文字颜色 2 3 3 4 2" xfId="489"/>
    <cellStyle name="_Book1_表4-4 _1" xfId="490"/>
    <cellStyle name="_Book1_表4-4 _表4-4 " xfId="491"/>
    <cellStyle name="20% - 强调文字颜色 4 3 2 3 2" xfId="492"/>
    <cellStyle name="20% - 强调文字颜色 4 3 5 2" xfId="493"/>
    <cellStyle name="差_奖励补助测算7.25 (version 1) (version 1)_表8-3 2" xfId="494"/>
    <cellStyle name="强调文字颜色 5 3 2 2" xfId="495"/>
    <cellStyle name="_Book1_表8-2_1" xfId="496"/>
    <cellStyle name="Title" xfId="497"/>
    <cellStyle name="args.style 2" xfId="498"/>
    <cellStyle name="_Book1_表8-3" xfId="499"/>
    <cellStyle name="20% - 强调文字颜色 4 2 3 4" xfId="500"/>
    <cellStyle name="_Book1_表8-3_1" xfId="501"/>
    <cellStyle name="差_高中教师人数（教育厅1.6日提供）_表8-3" xfId="502"/>
    <cellStyle name="20% - 强调文字颜色 2 2 5" xfId="503"/>
    <cellStyle name="20% - 强调文字颜色 6 3 2 2 2 2" xfId="504"/>
    <cellStyle name="Accent5 - 40%" xfId="505"/>
    <cellStyle name="_Book1_定-(4012)2017年三开发区、新区一般公共预算、政府性基金收支表" xfId="506"/>
    <cellStyle name="20% - 强调文字颜色 1 5 2" xfId="507"/>
    <cellStyle name="强调文字颜色 2 2 2 4 2" xfId="508"/>
    <cellStyle name="差_2、土地面积、人口、粮食产量基本情况_2016年1月13日人大报告表格定版 王丽君 2 2 2" xfId="509"/>
    <cellStyle name="_ET_STYLE_NoName_00_" xfId="510"/>
    <cellStyle name="差_2007年政法部门业务指标 2 2 2" xfId="511"/>
    <cellStyle name="20% - 强调文字颜色 4 5 3" xfId="512"/>
    <cellStyle name="_ET_STYLE_NoName_00_ 2" xfId="513"/>
    <cellStyle name="_南方电网" xfId="514"/>
    <cellStyle name="_ET_STYLE_NoName_00__2016年1月12日中午余超发来12.23（汇总）2016年基金预算表" xfId="515"/>
    <cellStyle name="差_2009年一般性转移支付标准工资_2016年1月13日人大报告表格定版 王丽君 3" xfId="516"/>
    <cellStyle name="_ET_STYLE_NoName_00__2016年基金预算表格" xfId="517"/>
    <cellStyle name="好_11大理_表8-2" xfId="518"/>
    <cellStyle name="差_市处罚企业 2 3" xfId="519"/>
    <cellStyle name="40% - 强调文字颜色 2 2 2 4" xfId="520"/>
    <cellStyle name="差_5334_2006年迪庆县级财政报表附表 2" xfId="521"/>
    <cellStyle name="_ET_STYLE_NoName_00__Book1" xfId="522"/>
    <cellStyle name="差_~4190974 3 2" xfId="523"/>
    <cellStyle name="差_BR1 4" xfId="524"/>
    <cellStyle name="_ET_STYLE_NoName_00__Book1_1" xfId="525"/>
    <cellStyle name="20% - 强调文字颜色 4 2 5" xfId="526"/>
    <cellStyle name="_ET_STYLE_NoName_00__Book1_1_县公司" xfId="527"/>
    <cellStyle name="20% - 强调文字颜色 5 3 2 2 2" xfId="528"/>
    <cellStyle name="差_2007年政法部门业务指标_2016年1月13日人大报告表格定版 王丽君 3 2" xfId="529"/>
    <cellStyle name="好_奖励补助测算5.24冯铸_表4-4 " xfId="530"/>
    <cellStyle name="20% - 强调文字颜色 2 2 8 2" xfId="531"/>
    <cellStyle name="差_2009年一般性转移支付标准工资_表8-2 2" xfId="532"/>
    <cellStyle name="差_业务工作量指标 2 3" xfId="533"/>
    <cellStyle name="20% - 强调文字颜色 6 3 2 3" xfId="534"/>
    <cellStyle name="_ET_STYLE_NoName_00__Book1_1_银行账户情况表_2010年12月" xfId="535"/>
    <cellStyle name="差_表8-3_2016年1月11日人大报告表格 1 2 3" xfId="536"/>
    <cellStyle name="20% - 强调文字颜色 3 2 2 3 2 2" xfId="537"/>
    <cellStyle name="Accent5 - 20%" xfId="538"/>
    <cellStyle name="差_Book1 6 2 2" xfId="539"/>
    <cellStyle name="强调文字颜色 2 2 2 2 2" xfId="540"/>
    <cellStyle name="20% - 强调文字颜色 1 3 2" xfId="541"/>
    <cellStyle name="Accent1 - 20% 2 2" xfId="542"/>
    <cellStyle name="差_2006年分析表_表4-4 " xfId="543"/>
    <cellStyle name="差_地方配套按人均增幅控制8.30xl_表4-4  2" xfId="544"/>
    <cellStyle name="差_教育厅提供义务教育及高中教师人数（2009年1月6日）_2016年1月13日人大报告表格定版 王丽君 2 3" xfId="545"/>
    <cellStyle name="_ET_STYLE_NoName_00__Book1_2" xfId="546"/>
    <cellStyle name="20% - 强调文字颜色 5 2 4 2 2" xfId="547"/>
    <cellStyle name="_ET_STYLE_NoName_00__Book1_县公司" xfId="548"/>
    <cellStyle name="差_2006年水利统计指标统计表_2016年1月13日人大报告表格定版 王丽君 2 3" xfId="549"/>
    <cellStyle name="20% - 强调文字颜色 4 2 9" xfId="550"/>
    <cellStyle name="20% - 强调文字颜色 1 3 5 2" xfId="551"/>
    <cellStyle name="好_2009年一般性转移支付标准工资_奖励补助测算7.25_2016年1月13日人大报告表格定版 王丽君 2 3" xfId="552"/>
    <cellStyle name="差_奖励补助测算7.23_表4-4  2" xfId="553"/>
    <cellStyle name="_ET_STYLE_NoName_00__集团-五公司-200802" xfId="554"/>
    <cellStyle name="差_2009年一般性转移支付标准工资_2016年1月13日人大报告表格定版 王丽君 2" xfId="555"/>
    <cellStyle name="20% - 强调文字颜色 3 2 8 2" xfId="556"/>
    <cellStyle name="_ET_STYLE_NoName_00__集团-五公司-200802_1" xfId="557"/>
    <cellStyle name="强调文字颜色 2 2 3 2 2" xfId="558"/>
    <cellStyle name="20% - 强调文字颜色 2 3 2" xfId="559"/>
    <cellStyle name="_ET_STYLE_NoName_00__集团-五公司-200802_10" xfId="560"/>
    <cellStyle name="_ET_STYLE_NoName_00__集团-五公司-200802_11" xfId="561"/>
    <cellStyle name="20% - 强调文字颜色 2 3 3" xfId="562"/>
    <cellStyle name="_ET_STYLE_NoName_00__集团-五公司-200802_2" xfId="563"/>
    <cellStyle name="20% - 强调文字颜色 2 3 4" xfId="564"/>
    <cellStyle name="Title 2 2" xfId="565"/>
    <cellStyle name="_ET_STYLE_NoName_00__集团-五公司-200802_3" xfId="566"/>
    <cellStyle name="20% - 强调文字颜色 2 3 5" xfId="567"/>
    <cellStyle name="Title 2 3" xfId="568"/>
    <cellStyle name="差_2009年一般性转移支付标准工资_不用软件计算9.1不考虑经费管理评价xl_表8-2 2" xfId="569"/>
    <cellStyle name="_ET_STYLE_NoName_00__集团-五公司-200802_4" xfId="570"/>
    <cellStyle name="_ET_STYLE_NoName_00__集团-五公司-200802_6" xfId="571"/>
    <cellStyle name="20% - 强调文字颜色 5 3 3 2" xfId="572"/>
    <cellStyle name="差_指标五_表8-3" xfId="573"/>
    <cellStyle name="20% - 强调文字颜色 2 3 2 2 2 2" xfId="574"/>
    <cellStyle name="差_2015年12.28月报表样（更新的格式） 2" xfId="575"/>
    <cellStyle name="差_奖励补助测算7.23 4" xfId="576"/>
    <cellStyle name="_ET_STYLE_NoName_00__集团-五公司-200802_7" xfId="577"/>
    <cellStyle name="_ET_STYLE_NoName_00__建行" xfId="578"/>
    <cellStyle name="差_奖励补助测算7.25 (version 1) (version 1)" xfId="579"/>
    <cellStyle name="_ET_STYLE_NoName_00__云南水利电力有限公司" xfId="580"/>
    <cellStyle name="_Sheet1" xfId="581"/>
    <cellStyle name="20% - 强调文字颜色 5 3 2 2 2 2" xfId="582"/>
    <cellStyle name="_本部汇总" xfId="583"/>
    <cellStyle name="强调文字颜色 2 2 3 4" xfId="584"/>
    <cellStyle name="20% - 强调文字颜色 2 5" xfId="585"/>
    <cellStyle name="差 3 5 2" xfId="586"/>
    <cellStyle name="好_奖励补助测算7.25 10" xfId="587"/>
    <cellStyle name="_南昌新增投资过亿元工业企业明细" xfId="588"/>
    <cellStyle name="20% - 强调文字颜色 3 2 2 3 2" xfId="589"/>
    <cellStyle name="差_2016年1月12日中午余超发来12.23（汇总）2016年基金预算表 3 2" xfId="590"/>
    <cellStyle name="差_Book1 6 2" xfId="591"/>
    <cellStyle name="强调文字颜色 2 2 2 2" xfId="592"/>
    <cellStyle name="20% - 强调文字颜色 1 3" xfId="593"/>
    <cellStyle name="20% - Accent1 2" xfId="594"/>
    <cellStyle name="Accent1 - 20% 2" xfId="595"/>
    <cellStyle name="好_BR2_代表处4.18周报 2 3 2 2" xfId="596"/>
    <cellStyle name="差_地方配套按人均增幅控制8.30xl_表4-4 " xfId="597"/>
    <cellStyle name="差_进度表20081125 2 2" xfId="598"/>
    <cellStyle name="20% - 强调文字颜色 3 2 2 4" xfId="599"/>
    <cellStyle name="差_2016年1月12日中午余超发来12.23（汇总）2016年基金预算表 4" xfId="600"/>
    <cellStyle name="差_Book1 7" xfId="601"/>
    <cellStyle name="强调文字颜色 2 2 3" xfId="602"/>
    <cellStyle name="20% - Accent2" xfId="603"/>
    <cellStyle name="好_BR2_代表处4.18周报 2 3 3" xfId="604"/>
    <cellStyle name="差_进度表20081125 3" xfId="605"/>
    <cellStyle name="20% - 强调文字颜色 3 2 8" xfId="606"/>
    <cellStyle name="20% - 强调文字颜色 3 2 2 4 2" xfId="607"/>
    <cellStyle name="差_2016年1月12日中午余超发来12.23（汇总）2016年基金预算表 4 2" xfId="608"/>
    <cellStyle name="差_Book1 7 2" xfId="609"/>
    <cellStyle name="强调文字颜色 2 2 3 2" xfId="610"/>
    <cellStyle name="20% - 强调文字颜色 2 3" xfId="611"/>
    <cellStyle name="20% - Accent2 2" xfId="612"/>
    <cellStyle name="20% - 强调文字颜色 2 3 2 3 2" xfId="613"/>
    <cellStyle name="强调文字颜色 2 2 4" xfId="614"/>
    <cellStyle name="20% - Accent3" xfId="615"/>
    <cellStyle name="强调文字颜色 2 2 5" xfId="616"/>
    <cellStyle name="20% - Accent4" xfId="617"/>
    <cellStyle name="20% - 强调文字颜色 4 3" xfId="618"/>
    <cellStyle name="20% - Accent4 2" xfId="619"/>
    <cellStyle name="强调文字颜色 2 2 6" xfId="620"/>
    <cellStyle name="20% - Accent5" xfId="621"/>
    <cellStyle name="强调文字颜色 2 2 6 2" xfId="622"/>
    <cellStyle name="20% - 强调文字颜色 5 3" xfId="623"/>
    <cellStyle name="20% - Accent5 2" xfId="624"/>
    <cellStyle name="强调文字颜色 2 2 7" xfId="625"/>
    <cellStyle name="20% - Accent6" xfId="626"/>
    <cellStyle name="差_基础数据分析_2016年1月13日人大报告表格定版 王丽君 2" xfId="627"/>
    <cellStyle name="强调文字颜色 2 2 7 2" xfId="628"/>
    <cellStyle name="差_业务工作量指标" xfId="629"/>
    <cellStyle name="20% - Accent6 2" xfId="630"/>
    <cellStyle name="20% - 强调文字颜色 6 3" xfId="631"/>
    <cellStyle name="差_2009年一般性转移支付标准工资_奖励补助测算5.22测试_表8-2" xfId="632"/>
    <cellStyle name="差_表8-3_2016年1月11日人大报告表格 1" xfId="633"/>
    <cellStyle name="差_基础数据分析_2016年1月13日人大报告表格定版 王丽君 2 2" xfId="634"/>
    <cellStyle name="20% - 强调文字颜色 1 2" xfId="635"/>
    <cellStyle name="20% - 强调文字颜色 1 2 2" xfId="636"/>
    <cellStyle name="40% - 强调文字颜色 2 2 7" xfId="637"/>
    <cellStyle name="20% - 强调文字颜色 1 2 2 2" xfId="638"/>
    <cellStyle name="40% - 强调文字颜色 2 2 7 2" xfId="639"/>
    <cellStyle name="20% - 强调文字颜色 1 2 2 2 2" xfId="640"/>
    <cellStyle name="20% - 强调文字颜色 1 2 2 2 2 2" xfId="641"/>
    <cellStyle name="20% - 强调文字颜色 1 2 2 2 3" xfId="642"/>
    <cellStyle name="60% - 强调文字颜色 4 2 3 3 2" xfId="643"/>
    <cellStyle name="20% - 强调文字颜色 1 2 2 3" xfId="644"/>
    <cellStyle name="20% - 强调文字颜色 1 2 2 3 2" xfId="645"/>
    <cellStyle name="20% - 强调文字颜色 1 2 2 3 3" xfId="646"/>
    <cellStyle name="60% - 强调文字颜色 4 2 3 4 2" xfId="647"/>
    <cellStyle name="20% - 强调文字颜色 1 2 2 4" xfId="648"/>
    <cellStyle name="20% - 强调文字颜色 1 2 2 4 2" xfId="649"/>
    <cellStyle name="好_奖励补助测算7.25 2 2" xfId="650"/>
    <cellStyle name="20% - 强调文字颜色 1 2 3 2 2" xfId="651"/>
    <cellStyle name="差_不用软件计算9.1不考虑经费管理评价xl_表8-3 2" xfId="652"/>
    <cellStyle name="好_奖励补助测算7.25 2 2 2" xfId="653"/>
    <cellStyle name="20% - 强调文字颜色 1 2 3 2 2 2" xfId="654"/>
    <cellStyle name="好_奖励补助测算7.25 3" xfId="655"/>
    <cellStyle name="20% - 强调文字颜色 1 2 3 3" xfId="656"/>
    <cellStyle name="好_奖励补助测算7.25 3 2" xfId="657"/>
    <cellStyle name="20% - 强调文字颜色 1 2 3 3 2" xfId="658"/>
    <cellStyle name="差_2007年检察院案件数_表4-3" xfId="659"/>
    <cellStyle name="20% - 强调文字颜色 1 3 2 2 2" xfId="660"/>
    <cellStyle name="差_2009年一般性转移支付标准工资_奖励补助测算5.24冯铸 2" xfId="661"/>
    <cellStyle name="好_奖励补助测算7.25 4" xfId="662"/>
    <cellStyle name="20% - 强调文字颜色 1 2 3 4" xfId="663"/>
    <cellStyle name="20% - 强调文字颜色 1 3 2 2 2 2" xfId="664"/>
    <cellStyle name="差_2009年一般性转移支付标准工资_奖励补助测算5.24冯铸 2 2" xfId="665"/>
    <cellStyle name="好_0605石屏县_表4-3 2" xfId="666"/>
    <cellStyle name="差_Book1_2016年1月13日人大报告表格定版 王丽君 2 3" xfId="667"/>
    <cellStyle name="好_奖励补助测算7.25 4 2" xfId="668"/>
    <cellStyle name="20% - 强调文字颜色 1 2 3 4 2" xfId="669"/>
    <cellStyle name="20% - 强调文字颜色 1 2 4" xfId="670"/>
    <cellStyle name="40% - 强调文字颜色 2 2 9" xfId="671"/>
    <cellStyle name="20% - 强调文字颜色 1 2 4 2" xfId="672"/>
    <cellStyle name="20% - 强调文字颜色 1 2 4 2 2" xfId="673"/>
    <cellStyle name="40% - 强调文字颜色 1 5 3" xfId="674"/>
    <cellStyle name="20% - 强调文字颜色 1 2 4 3" xfId="675"/>
    <cellStyle name="20% - 强调文字颜色 1 2 5" xfId="676"/>
    <cellStyle name="标题 4 2 6 2" xfId="677"/>
    <cellStyle name="20% - 强调文字颜色 1 2 6" xfId="678"/>
    <cellStyle name="60% - 强调文字颜色 3 3 3 2 2" xfId="679"/>
    <cellStyle name="差_2007年人员分部门统计表_表8-2 2" xfId="680"/>
    <cellStyle name="20% - 强调文字颜色 1 2 6 2" xfId="681"/>
    <cellStyle name="20% - 强调文字颜色 1 2 7" xfId="682"/>
    <cellStyle name="好_云南省2008年中小学教职工情况（教育厅提供20090101加工整理）" xfId="683"/>
    <cellStyle name="20% - 强调文字颜色 1 2 7 2" xfId="684"/>
    <cellStyle name="差_第一部分：综合全_表4-4 " xfId="685"/>
    <cellStyle name="强调文字颜色 2 2 2 2 2 2" xfId="686"/>
    <cellStyle name="20% - 强调文字颜色 1 3 2 2" xfId="687"/>
    <cellStyle name="Accent1 - 20% 2 2 2" xfId="688"/>
    <cellStyle name="差_2009年一般性转移支付标准工资_奖励补助测算5.24冯铸" xfId="689"/>
    <cellStyle name="20% - 强调文字颜色 1 3 2 3" xfId="690"/>
    <cellStyle name="20% - 强调文字颜色 1 3 2 3 2" xfId="691"/>
    <cellStyle name="20% - 强调文字颜色 1 3 2 4" xfId="692"/>
    <cellStyle name="20% - 强调文字颜色 1 3 2 4 2" xfId="693"/>
    <cellStyle name="强调文字颜色 2 2 2 2 3" xfId="694"/>
    <cellStyle name="20% - 强调文字颜色 1 3 3" xfId="695"/>
    <cellStyle name="Accent1 - 20% 2 3" xfId="696"/>
    <cellStyle name="强调文字颜色 2 2 2 2 3 2" xfId="697"/>
    <cellStyle name="20% - 强调文字颜色 1 3 3 2" xfId="698"/>
    <cellStyle name="差_地方配套按人均增幅控制8.30xl 2 3" xfId="699"/>
    <cellStyle name="20% - 强调文字颜色 1 3 3 4" xfId="700"/>
    <cellStyle name="20% - 强调文字颜色 1 3 3 2 2" xfId="701"/>
    <cellStyle name="20% - 强调文字颜色 1 3 3 4 2" xfId="702"/>
    <cellStyle name="差_2009年一般性转移支付标准工资_地方配套按人均增幅控制8.30xl_表4-4 " xfId="703"/>
    <cellStyle name="20% - 强调文字颜色 1 3 3 2 2 2" xfId="704"/>
    <cellStyle name="差_2009年一般性转移支付标准工资_奖励补助测算7.25 2 3" xfId="705"/>
    <cellStyle name="20% - 强调文字颜色 1 3 3 3" xfId="706"/>
    <cellStyle name="20% - 强调文字颜色 1 3 3 3 2" xfId="707"/>
    <cellStyle name="20% - 强调文字颜色 3 2 2 3 3" xfId="708"/>
    <cellStyle name="差_Book1 6 3" xfId="709"/>
    <cellStyle name="60% - 强调文字颜色 6 2 3 4 2" xfId="710"/>
    <cellStyle name="差_Book1_县公司_表4-3" xfId="711"/>
    <cellStyle name="强调文字颜色 2 2 2 3" xfId="712"/>
    <cellStyle name="20% - 强调文字颜色 1 4" xfId="713"/>
    <cellStyle name="Accent1 - 20% 3" xfId="714"/>
    <cellStyle name="强调文字颜色 2 2 2 3 2" xfId="715"/>
    <cellStyle name="20% - 强调文字颜色 1 4 2" xfId="716"/>
    <cellStyle name="Accent1 - 20% 3 2" xfId="717"/>
    <cellStyle name="强调文字颜色 2 2 2 3 2 2" xfId="718"/>
    <cellStyle name="20% - 强调文字颜色 1 4 2 2" xfId="719"/>
    <cellStyle name="强调文字颜色 2 2 2 4" xfId="720"/>
    <cellStyle name="20% - 强调文字颜色 1 5" xfId="721"/>
    <cellStyle name="差 3 4 2" xfId="722"/>
    <cellStyle name="20% - 强调文字颜色 1 5 2 2" xfId="723"/>
    <cellStyle name="60% - 强调文字颜色 3 3" xfId="724"/>
    <cellStyle name="20% - 强调文字颜色 1 6" xfId="725"/>
    <cellStyle name="20% - 强调文字颜色 3 2 7" xfId="726"/>
    <cellStyle name="差_~4190974_表4-4 " xfId="727"/>
    <cellStyle name="20% - 强调文字颜色 2 2" xfId="728"/>
    <cellStyle name="20% - 强调文字颜色 3 2 7 2" xfId="729"/>
    <cellStyle name="差_~4190974_表4-4  2" xfId="730"/>
    <cellStyle name="20% - 强调文字颜色 2 2 2" xfId="731"/>
    <cellStyle name="40% - 强调文字颜色 3 2 7" xfId="732"/>
    <cellStyle name="差_2006年在职人员情况_表8-2" xfId="733"/>
    <cellStyle name="差_汇总-县级财政报表附表 3" xfId="734"/>
    <cellStyle name="20% - 强调文字颜色 2 6" xfId="735"/>
    <cellStyle name="20% - 强调文字颜色 2 2 2 2" xfId="736"/>
    <cellStyle name="40% - 强调文字颜色 3 2 7 2" xfId="737"/>
    <cellStyle name="差_2006年在职人员情况_表8-2 2" xfId="738"/>
    <cellStyle name="差_汇总-县级财政报表附表 3 2" xfId="739"/>
    <cellStyle name="20% - 强调文字颜色 2 2 2 2 2" xfId="740"/>
    <cellStyle name="20% - 强调文字颜色 3 4 2 2" xfId="741"/>
    <cellStyle name="20% - 强调文字颜色 2 2 2 2 3" xfId="742"/>
    <cellStyle name="差_云南水利电力有限公司_表8-3 2" xfId="743"/>
    <cellStyle name="60% - 强调文字颜色 5 2 3 3 2" xfId="744"/>
    <cellStyle name="20% - 强调文字颜色 2 2 2 2 3 2" xfId="745"/>
    <cellStyle name="20% - 强调文字颜色 2 2 2 3" xfId="746"/>
    <cellStyle name="20% - 强调文字颜色 2 2 2 3 2" xfId="747"/>
    <cellStyle name="20% - 强调文字颜色 2 2 2 3 2 2" xfId="748"/>
    <cellStyle name="警告文本 3 4" xfId="749"/>
    <cellStyle name="差_BR2 2 5" xfId="750"/>
    <cellStyle name="20% - 强调文字颜色 2 2 2 3 3" xfId="751"/>
    <cellStyle name="60% - 强调文字颜色 5 2 3 4 2" xfId="752"/>
    <cellStyle name="20% - 强调文字颜色 2 2 2 4" xfId="753"/>
    <cellStyle name="Percent 2" xfId="754"/>
    <cellStyle name="20% - 强调文字颜色 2 2 2 4 2" xfId="755"/>
    <cellStyle name="Percent 2 2" xfId="756"/>
    <cellStyle name="20% - 强调文字颜色 2 2 3" xfId="757"/>
    <cellStyle name="40% - 强调文字颜色 3 2 8" xfId="758"/>
    <cellStyle name="差_2006年在职人员情况_表8-3" xfId="759"/>
    <cellStyle name="20% - 强调文字颜色 3 6" xfId="760"/>
    <cellStyle name="好_2007年检察院案件数_2016年1月13日人大报告表格定版 王丽君 3" xfId="761"/>
    <cellStyle name="20% - 强调文字颜色 6 2 2 3 2 2" xfId="762"/>
    <cellStyle name="20% - 强调文字颜色 2 2 3 2" xfId="763"/>
    <cellStyle name="差_2006年在职人员情况_表8-3 2" xfId="764"/>
    <cellStyle name="40% - 强调文字颜色 3 2 8 2" xfId="765"/>
    <cellStyle name="差_2016年1月12日中午余超发来12.23（汇总）2016年基金预算表_表8-2" xfId="766"/>
    <cellStyle name="20% - 强调文字颜色 2 2 3 2 2" xfId="767"/>
    <cellStyle name="差_2006年水利统计指标统计表" xfId="768"/>
    <cellStyle name="差_2016年1月12日中午余超发来12.23（汇总）2016年基金预算表_表8-2 2" xfId="769"/>
    <cellStyle name="20% - 强调文字颜色 2 2 3 3" xfId="770"/>
    <cellStyle name="差_2016年1月12日中午余超发来12.23（汇总）2016年基金预算表_表8-3" xfId="771"/>
    <cellStyle name="20% - 强调文字颜色 2 2 3 3 2" xfId="772"/>
    <cellStyle name="差_2013年城乡基本公共卫生服务经费分配表 2 3" xfId="773"/>
    <cellStyle name="好_BR4_代表处4.18周报 2 2 3" xfId="774"/>
    <cellStyle name="差_2016年1月12日中午余超发来12.23（汇总）2016年基金预算表_表8-3 2" xfId="775"/>
    <cellStyle name="20% - 强调文字颜色 2 2 3 4" xfId="776"/>
    <cellStyle name="检查单元格 2 3" xfId="777"/>
    <cellStyle name="20% - 强调文字颜色 2 2 3 4 2" xfId="778"/>
    <cellStyle name="40% - 强调文字颜色 3 2 9" xfId="779"/>
    <cellStyle name="60% - 强调文字颜色 1 2 3 2 2 2" xfId="780"/>
    <cellStyle name="20% - 强调文字颜色 2 2 4" xfId="781"/>
    <cellStyle name="差_高中教师人数（教育厅1.6日提供）_表8-2" xfId="782"/>
    <cellStyle name="20% - 强调文字颜色 4 6" xfId="783"/>
    <cellStyle name="差_1003牟定县 2" xfId="784"/>
    <cellStyle name="20% - 强调文字颜色 2 2 4 2" xfId="785"/>
    <cellStyle name="差_高中教师人数（教育厅1.6日提供）_表8-2 2" xfId="786"/>
    <cellStyle name="20% - 强调文字颜色 2 2 4 2 2" xfId="787"/>
    <cellStyle name="20% - 强调文字颜色 2 2 4 3" xfId="788"/>
    <cellStyle name="20% - 强调文字颜色 2 2 6" xfId="789"/>
    <cellStyle name="20% - 强调文字颜色 2 2 6 2" xfId="790"/>
    <cellStyle name="差_Book1_银行账户情况表_2010年12月 3" xfId="791"/>
    <cellStyle name="好_2006年水利统计指标统计表_表4-3 2" xfId="792"/>
    <cellStyle name="20% - 强调文字颜色 2 2 7" xfId="793"/>
    <cellStyle name="差_不用软件计算9.1不考虑经费管理评价xl 2 2 2" xfId="794"/>
    <cellStyle name="20% - 强调文字颜色 5 3 2 2" xfId="795"/>
    <cellStyle name="差_2007年政法部门业务指标_2016年1月13日人大报告表格定版 王丽君 3" xfId="796"/>
    <cellStyle name="20% - 强调文字颜色 2 2 8" xfId="797"/>
    <cellStyle name="差_2009年一般性转移支付标准工资_表8-2" xfId="798"/>
    <cellStyle name="差_2009年一般性转移支付标准工资_奖励补助测算5.22测试 3 2" xfId="799"/>
    <cellStyle name="强调文字颜色 2 2 3 2 2 2" xfId="800"/>
    <cellStyle name="20% - 强调文字颜色 2 3 2 2" xfId="801"/>
    <cellStyle name="20% - 强调文字颜色 2 3 2 3" xfId="802"/>
    <cellStyle name="20% - 强调文字颜色 2 3 2 4" xfId="803"/>
    <cellStyle name="20% - 强调文字颜色 2 3 2 4 2" xfId="804"/>
    <cellStyle name="20% - 强调文字颜色 2 3 3 2" xfId="805"/>
    <cellStyle name="20% - 强调文字颜色 2 3 3 2 2" xfId="806"/>
    <cellStyle name="常规 41 2 2" xfId="807"/>
    <cellStyle name="常规 36 2 2" xfId="808"/>
    <cellStyle name="差_BR2_代表处4.18周报" xfId="809"/>
    <cellStyle name="20% - 强调文字颜色 2 3 3 2 2 2" xfId="810"/>
    <cellStyle name="常规 41 2 2 2" xfId="811"/>
    <cellStyle name="常规 36 2 2 2" xfId="812"/>
    <cellStyle name="差_BR2_代表处4.18周报 2" xfId="813"/>
    <cellStyle name="20% - 强调文字颜色 2 3 3 3" xfId="814"/>
    <cellStyle name="20% - 强调文字颜色 2 3 3 4" xfId="815"/>
    <cellStyle name="Linked Cell 2" xfId="816"/>
    <cellStyle name="20% - 强调文字颜色 2 3 4 2" xfId="817"/>
    <cellStyle name="40% - 强调文字颜色 1 2 6" xfId="818"/>
    <cellStyle name="Title 2 2 2" xfId="819"/>
    <cellStyle name="20% - 强调文字颜色 2 3 5 2" xfId="820"/>
    <cellStyle name="常规 43 2" xfId="821"/>
    <cellStyle name="常规 38 2" xfId="822"/>
    <cellStyle name="差_2006年在职人员情况 4" xfId="823"/>
    <cellStyle name="强调文字颜色 2 2 3 4 2" xfId="824"/>
    <cellStyle name="20% - 强调文字颜色 2 5 2" xfId="825"/>
    <cellStyle name="20% - 强调文字颜色 2 5 2 2" xfId="826"/>
    <cellStyle name="20% - 强调文字颜色 2 5 3" xfId="827"/>
    <cellStyle name="20% - 强调文字颜色 3 2 2 2 2 2" xfId="828"/>
    <cellStyle name="差_2016年1月12日中午余超发来12.23（汇总）2016年基金预算表 2 2 2" xfId="829"/>
    <cellStyle name="差_Book1 5 2 2" xfId="830"/>
    <cellStyle name="20% - 强调文字颜色 3 2 2 2 3" xfId="831"/>
    <cellStyle name="60% - 强调文字颜色 6 2 3 3 2" xfId="832"/>
    <cellStyle name="差_2016年1月12日中午余超发来12.23（汇总）2016年基金预算表 2 3" xfId="833"/>
    <cellStyle name="适中 2 2 4" xfId="834"/>
    <cellStyle name="20% - 强调文字颜色 3 2 2 2 3 2" xfId="835"/>
    <cellStyle name="好_奖励补助测算7.23_表4-4 " xfId="836"/>
    <cellStyle name="20% - 强调文字颜色 3 2 3 2 2" xfId="837"/>
    <cellStyle name="差_不用软件计算9.1不考虑经费管理评价xl_2016年1月13日人大报告表格定版 王丽君" xfId="838"/>
    <cellStyle name="好_三季度－表二_表8-3" xfId="839"/>
    <cellStyle name="20% - 强调文字颜色 3 2 3 3 2" xfId="840"/>
    <cellStyle name="20% - 强调文字颜色 3 2 3 4" xfId="841"/>
    <cellStyle name="20% - 强调文字颜色 4 2 8" xfId="842"/>
    <cellStyle name="20% - 强调文字颜色 3 2 3 4 2" xfId="843"/>
    <cellStyle name="20% - 强调文字颜色 3 2 4" xfId="844"/>
    <cellStyle name="40% - 强调文字颜色 4 2 9" xfId="845"/>
    <cellStyle name="好_2009年一般性转移支付标准工资_地方配套按人均增幅控制8.30一般预算平均增幅、人均可用财力平均增幅两次控制、社会治安系数调整、案件数调整xl_2016年1月13日人大报告表格定版 王丽君" xfId="846"/>
    <cellStyle name="40% - 强调文字颜色 5 2 6 2" xfId="847"/>
    <cellStyle name="20% - 强调文字颜色 3 2 4 2 2" xfId="848"/>
    <cellStyle name="差_表8-3 2 3" xfId="849"/>
    <cellStyle name="20% - 强调文字颜色 3 2 4 3 2" xfId="850"/>
    <cellStyle name="标题 6 2 2 2" xfId="851"/>
    <cellStyle name="差_11大理_2016年1月13日人大报告表格定版 王丽君 2 2" xfId="852"/>
    <cellStyle name="20% - 强调文字颜色 3 2 5" xfId="853"/>
    <cellStyle name="20% - 强调文字颜色 3 2 6" xfId="854"/>
    <cellStyle name="20% - 强调文字颜色 3 2 6 2" xfId="855"/>
    <cellStyle name="20% - 强调文字颜色 3 3 2 2 2" xfId="856"/>
    <cellStyle name="20% - 强调文字颜色 4 3 3 4" xfId="857"/>
    <cellStyle name="差_~4190974 2" xfId="858"/>
    <cellStyle name="20% - 强调文字颜色 3 3 2 2 2 2" xfId="859"/>
    <cellStyle name="20% - 强调文字颜色 3 3 2 3" xfId="860"/>
    <cellStyle name="20% - 强调文字颜色 3 3 2 3 2" xfId="861"/>
    <cellStyle name="20% - 强调文字颜色 3 3 2 4" xfId="862"/>
    <cellStyle name="20% - 强调文字颜色 3 3 3" xfId="863"/>
    <cellStyle name="20% - 强调文字颜色 3 3 3 2" xfId="864"/>
    <cellStyle name="20% - 强调文字颜色 3 3 3 2 2" xfId="865"/>
    <cellStyle name="20% - 强调文字颜色 3 3 3 3" xfId="866"/>
    <cellStyle name="20% - 强调文字颜色 3 3 3 3 2" xfId="867"/>
    <cellStyle name="20% - 强调文字颜色 3 3 3 4" xfId="868"/>
    <cellStyle name="Check Cell" xfId="869"/>
    <cellStyle name="差_奖励补助测算7.25 (version 1) (version 1) 2" xfId="870"/>
    <cellStyle name="20% - 强调文字颜色 3 3 3 4 2" xfId="871"/>
    <cellStyle name="Check Cell 2" xfId="872"/>
    <cellStyle name="差_奖励补助测算7.25 (version 1) (version 1) 2 2" xfId="873"/>
    <cellStyle name="强调文字颜色 2 2 4 3 2" xfId="874"/>
    <cellStyle name="20% - 强调文字颜色 3 4 2" xfId="875"/>
    <cellStyle name="20% - 强调文字颜色 3 5" xfId="876"/>
    <cellStyle name="差_M03" xfId="877"/>
    <cellStyle name="20% - 强调文字颜色 3 5 2" xfId="878"/>
    <cellStyle name="差_M03 2" xfId="879"/>
    <cellStyle name="20% - 强调文字颜色 3 5 2 2" xfId="880"/>
    <cellStyle name="差_M03 2 2" xfId="881"/>
    <cellStyle name="20% - 强调文字颜色 3 5 3" xfId="882"/>
    <cellStyle name="差_M03 3" xfId="883"/>
    <cellStyle name="20% - 强调文字颜色 4 2" xfId="884"/>
    <cellStyle name="标题 5 3 2 2" xfId="885"/>
    <cellStyle name="差_每月报13年可审批支出表 2 2 2 2" xfId="886"/>
    <cellStyle name="20% - 强调文字颜色 4 2 2" xfId="887"/>
    <cellStyle name="40% - 强调文字颜色 5 2 7" xfId="888"/>
    <cellStyle name="20% - 强调文字颜色 4 2 2 2 2 2" xfId="889"/>
    <cellStyle name="20% - 强调文字颜色 4 2 2 2 3 2" xfId="890"/>
    <cellStyle name="20% - 强调文字颜色 4 2 3" xfId="891"/>
    <cellStyle name="40% - 强调文字颜色 5 2 8" xfId="892"/>
    <cellStyle name="20% - 强调文字颜色 4 2 3 2" xfId="893"/>
    <cellStyle name="40% - 强调文字颜色 5 2 8 2" xfId="894"/>
    <cellStyle name="20% - 强调文字颜色 4 2 3 2 2" xfId="895"/>
    <cellStyle name="20% - 强调文字颜色 4 2 3 2 2 2" xfId="896"/>
    <cellStyle name="标题 4 6 3" xfId="897"/>
    <cellStyle name="好_03昭通_表8-2" xfId="898"/>
    <cellStyle name="20% - 强调文字颜色 4 2 3 4 2" xfId="899"/>
    <cellStyle name="部门" xfId="900"/>
    <cellStyle name="20% - 强调文字颜色 4 2 4" xfId="901"/>
    <cellStyle name="40% - 强调文字颜色 5 2 9" xfId="902"/>
    <cellStyle name="20% - 强调文字颜色 4 2 4 2" xfId="903"/>
    <cellStyle name="差_M03 4" xfId="904"/>
    <cellStyle name="20% - 强调文字颜色 4 2 4 2 2" xfId="905"/>
    <cellStyle name="Normal 2" xfId="906"/>
    <cellStyle name="差_2009年一般性转移支付标准工资_地方配套按人均增幅控制8.31（调整结案率后）xl" xfId="907"/>
    <cellStyle name="20% - 强调文字颜色 4 2 6" xfId="908"/>
    <cellStyle name="60% - 强调文字颜色 1 3 3 3" xfId="909"/>
    <cellStyle name="20% - 强调文字颜色 4 2 6 2" xfId="910"/>
    <cellStyle name="差_第五部分(才淼、饶永宏）" xfId="911"/>
    <cellStyle name="20% - 强调文字颜色 4 2 7" xfId="912"/>
    <cellStyle name="好_BR2" xfId="913"/>
    <cellStyle name="差_财政供养人员_表8-2 2" xfId="914"/>
    <cellStyle name="20% - 强调文字颜色 4 2 7 2" xfId="915"/>
    <cellStyle name="20% - 强调文字颜色 4 3 2" xfId="916"/>
    <cellStyle name="差_卫生部门_2016年1月13日人大报告表格定版 王丽君 2 2 2" xfId="917"/>
    <cellStyle name="20% - 强调文字颜色 4 3 4" xfId="918"/>
    <cellStyle name="20% - 强调文字颜色 4 3 2 2" xfId="919"/>
    <cellStyle name="20% - 强调文字颜色 4 3 4 2" xfId="920"/>
    <cellStyle name="20% - 强调文字颜色 4 3 2 2 2" xfId="921"/>
    <cellStyle name="20% - 强调文字颜色 4 3 2 2 2 2" xfId="922"/>
    <cellStyle name="20% - 强调文字颜色 4 3 5" xfId="923"/>
    <cellStyle name="20% - 强调文字颜色 4 3 2 3" xfId="924"/>
    <cellStyle name="20% - 强调文字颜色 4 3 2 4" xfId="925"/>
    <cellStyle name="20% - 强调文字颜色 4 3 2 4 2" xfId="926"/>
    <cellStyle name="20% - 强调文字颜色 4 3 3" xfId="927"/>
    <cellStyle name="20% - 强调文字颜色 4 3 3 2" xfId="928"/>
    <cellStyle name="20% - 强调文字颜色 4 3 3 2 2" xfId="929"/>
    <cellStyle name="20% - 强调文字颜色 4 3 3 2 2 2" xfId="930"/>
    <cellStyle name="20% - 强调文字颜色 4 3 3 3" xfId="931"/>
    <cellStyle name="差_Book1_2016年1月13日人大报告表格定版 王丽君 2 2 2" xfId="932"/>
    <cellStyle name="20% - 强调文字颜色 4 3 3 3 2" xfId="933"/>
    <cellStyle name="20% - 强调文字颜色 4 3 3 4 2" xfId="934"/>
    <cellStyle name="差_~4190974 2 2" xfId="935"/>
    <cellStyle name="20% - 强调文字颜色 5 2 3 4 2" xfId="936"/>
    <cellStyle name="Accent6 - 60% 2 3" xfId="937"/>
    <cellStyle name="20% - 强调文字颜色 4 4" xfId="938"/>
    <cellStyle name="20% - 强调文字颜色 4 5 2" xfId="939"/>
    <cellStyle name="20% - 强调文字颜色 4 5 2 2" xfId="940"/>
    <cellStyle name="差_业务工作量指标 4" xfId="941"/>
    <cellStyle name="20% - 强调文字颜色 6 3 4" xfId="942"/>
    <cellStyle name="好_云南省2008年转移支付测算——州市本级考核部分及政策性测算_2016年1月13日人大报告表格定版 王丽君" xfId="943"/>
    <cellStyle name="差_530623_2006年县级财政报表附表 3" xfId="944"/>
    <cellStyle name="20% - 强调文字颜色 5 2" xfId="945"/>
    <cellStyle name="标题 5 3 3 2" xfId="946"/>
    <cellStyle name="20% - 强调文字颜色 5 3 2 3 2" xfId="947"/>
    <cellStyle name="20% - 强调文字颜色 5 2 2 2 2 2" xfId="948"/>
    <cellStyle name="20% - 强调文字颜色 5 3 2 4" xfId="949"/>
    <cellStyle name="编号 2" xfId="950"/>
    <cellStyle name="差_Book1 2 2 2 2 2" xfId="951"/>
    <cellStyle name="20% - 强调文字颜色 5 2 2 2 3" xfId="952"/>
    <cellStyle name="20% - 强调文字颜色 5 3 2 4 2" xfId="953"/>
    <cellStyle name="20% - 强调文字颜色 5 2 2 2 3 2" xfId="954"/>
    <cellStyle name="20% - 强调文字颜色 5 2 6" xfId="955"/>
    <cellStyle name="40% - 强调文字颜色 2 3 2 2 2" xfId="956"/>
    <cellStyle name="差_2009年一般性转移支付标准工资_~4190974_2016年1月13日人大报告表格定版 王丽君 3 2" xfId="957"/>
    <cellStyle name="20% - 强调文字颜色 5 2 6 2" xfId="958"/>
    <cellStyle name="40% - 强调文字颜色 2 3 2 2 2 2" xfId="959"/>
    <cellStyle name="60% - 强调文字颜色 2 3 3 3" xfId="960"/>
    <cellStyle name="60% - 强调文字颜色 4 2 5" xfId="961"/>
    <cellStyle name="差_2009年一般性转移支付标准工资_~5676413_2016年1月13日人大报告表格定版 王丽君 2 3" xfId="962"/>
    <cellStyle name="20% - 强调文字颜色 5 2 7" xfId="963"/>
    <cellStyle name="20% - 强调文字颜色 5 2 7 2" xfId="964"/>
    <cellStyle name="20% - 强调文字颜色 5 2 8" xfId="965"/>
    <cellStyle name="差_11大理_2016年1月13日人大报告表格定版 王丽君 3 2" xfId="966"/>
    <cellStyle name="20% - 强调文字颜色 5 2 8 2" xfId="967"/>
    <cellStyle name="差_幸福隧道导洞围岩统计 3 2" xfId="968"/>
    <cellStyle name="差_2009年一般性转移支付标准工资_地方配套按人均增幅控制8.30xl_2016年1月13日人大报告表格定版 王丽君 2 3" xfId="969"/>
    <cellStyle name="差_幸福隧道导洞围岩统计 4" xfId="970"/>
    <cellStyle name="表标题 2 2 2" xfId="971"/>
    <cellStyle name="好_地方配套按人均增幅控制8.30xl 3 2" xfId="972"/>
    <cellStyle name="好_BR4 3 2 2 2" xfId="973"/>
    <cellStyle name="20% - 强调文字颜色 5 2 9" xfId="974"/>
    <cellStyle name="差_教育厅提供义务教育及高中教师人数（2009年1月6日） 2" xfId="975"/>
    <cellStyle name="20% - 强调文字颜色 5 3 2" xfId="976"/>
    <cellStyle name="20% - 强调文字颜色 5 3 3 2 2" xfId="977"/>
    <cellStyle name="20% - 强调文字颜色 5 3 3 2 2 2" xfId="978"/>
    <cellStyle name="20% - 强调文字颜色 5 3 4 2" xfId="979"/>
    <cellStyle name="20% - 强调文字颜色 5 3 5" xfId="980"/>
    <cellStyle name="20% - 强调文字颜色 5 3 5 2" xfId="981"/>
    <cellStyle name="20% - 强调文字颜色 5 4" xfId="982"/>
    <cellStyle name="差_第五部分(才淼、饶永宏）_2016年1月13日人大报告表格定版 王丽君" xfId="983"/>
    <cellStyle name="20% - 强调文字颜色 5 4 2" xfId="984"/>
    <cellStyle name="好_2006年分析表_表8-2" xfId="985"/>
    <cellStyle name="差_第五部分(才淼、饶永宏）_2016年1月13日人大报告表格定版 王丽君 2" xfId="986"/>
    <cellStyle name="20% - 强调文字颜色 5 4 2 2" xfId="987"/>
    <cellStyle name="差_第五部分(才淼、饶永宏）_2016年1月13日人大报告表格定版 王丽君 2 2" xfId="988"/>
    <cellStyle name="20% - 强调文字颜色 5 5" xfId="989"/>
    <cellStyle name="20% - 强调文字颜色 5 5 2" xfId="990"/>
    <cellStyle name="20% - 强调文字颜色 5 5 2 2" xfId="991"/>
    <cellStyle name="好_云南省2008年中小学教师人数统计表_表8-3" xfId="992"/>
    <cellStyle name="差_2008云南省分县市中小学教职工统计表（教育厅提供）_表4-4 " xfId="993"/>
    <cellStyle name="20% - 强调文字颜色 5 5 3" xfId="994"/>
    <cellStyle name="差_地方配套按人均增幅控制8.31（调整结案率后）xl" xfId="995"/>
    <cellStyle name="20% - 强调文字颜色 6 2" xfId="996"/>
    <cellStyle name="差_2006年全省财力计算表（中央、决算）_表4-3" xfId="997"/>
    <cellStyle name="20% - 强调文字颜色 6 2 2" xfId="998"/>
    <cellStyle name="Accent6 - 20% 3" xfId="999"/>
    <cellStyle name="20% - 强调文字颜色 6 2 2 2" xfId="1000"/>
    <cellStyle name="好_BR4_代表处4.18周报 4 3" xfId="1001"/>
    <cellStyle name="Accent6 - 20% 3 2" xfId="1002"/>
    <cellStyle name="差_2007年人员分部门统计表_表4-3" xfId="1003"/>
    <cellStyle name="20% - 强调文字颜色 6 2 2 2 2" xfId="1004"/>
    <cellStyle name="差_2007年人员分部门统计表_表4-3 2" xfId="1005"/>
    <cellStyle name="20% - 强调文字颜色 6 2 2 2 2 2" xfId="1006"/>
    <cellStyle name="差_基础数据分析_表8-2" xfId="1007"/>
    <cellStyle name="20% - 强调文字颜色 6 2 2 2 3" xfId="1008"/>
    <cellStyle name="20% - 强调文字颜色 6 2 2 2 3 2" xfId="1009"/>
    <cellStyle name="Style 1" xfId="1010"/>
    <cellStyle name="20% - 强调文字颜色 6 2 2 3" xfId="1011"/>
    <cellStyle name="20% - 强调文字颜色 6 2 2 3 2" xfId="1012"/>
    <cellStyle name="20% - 强调文字颜色 6 2 2 3 3" xfId="1013"/>
    <cellStyle name="60% - Accent1 2" xfId="1014"/>
    <cellStyle name="差_1003牟定县" xfId="1015"/>
    <cellStyle name="20% - 强调文字颜色 6 2 2 4" xfId="1016"/>
    <cellStyle name="20% - 强调文字颜色 6 2 2 4 2" xfId="1017"/>
    <cellStyle name="20% - 强调文字颜色 6 2 3" xfId="1018"/>
    <cellStyle name="差_奖励补助测算7.23_表8-2" xfId="1019"/>
    <cellStyle name="20% - 强调文字颜色 6 2 3 2" xfId="1020"/>
    <cellStyle name="差_奖励补助测算7.23_表8-2 2" xfId="1021"/>
    <cellStyle name="20% - 强调文字颜色 6 2 3 2 2" xfId="1022"/>
    <cellStyle name="20% - 强调文字颜色 6 2 3 2 2 2" xfId="1023"/>
    <cellStyle name="20% - 强调文字颜色 6 2 3 3" xfId="1024"/>
    <cellStyle name="差_0502通海县_2016年1月13日人大报告表格定版 王丽君" xfId="1025"/>
    <cellStyle name="20% - 强调文字颜色 6 2 3 3 2" xfId="1026"/>
    <cellStyle name="差_0502通海县_2016年1月13日人大报告表格定版 王丽君 2" xfId="1027"/>
    <cellStyle name="20% - 强调文字颜色 6 2 3 4" xfId="1028"/>
    <cellStyle name="20% - 强调文字颜色 6 2 3 4 2" xfId="1029"/>
    <cellStyle name="20% - 强调文字颜色 6 2 4" xfId="1030"/>
    <cellStyle name="强调文字颜色 6 2 2 2 2 2" xfId="1031"/>
    <cellStyle name="差_奖励补助测算7.23_表8-3" xfId="1032"/>
    <cellStyle name="20% - 强调文字颜色 6 2 4 2" xfId="1033"/>
    <cellStyle name="差_奖励补助测算7.23_表8-3 2" xfId="1034"/>
    <cellStyle name="20% - 强调文字颜色 6 2 4 2 2" xfId="1035"/>
    <cellStyle name="60% - Accent3" xfId="1036"/>
    <cellStyle name="差_Book1_1 5 3" xfId="1037"/>
    <cellStyle name="20% - 强调文字颜色 6 2 4 3" xfId="1038"/>
    <cellStyle name="20% - 强调文字颜色 6 2 4 3 2" xfId="1039"/>
    <cellStyle name="20% - 强调文字颜色 6 2 6" xfId="1040"/>
    <cellStyle name="40% - 强调文字颜色 2 3 3 2 2" xfId="1041"/>
    <cellStyle name="Accent3 - 40%" xfId="1042"/>
    <cellStyle name="New Times Roman 2" xfId="1043"/>
    <cellStyle name="20% - 强调文字颜色 6 2 6 2" xfId="1044"/>
    <cellStyle name="40% - 强调文字颜色 2 3 3 2 2 2" xfId="1045"/>
    <cellStyle name="Accent3 - 40% 2" xfId="1046"/>
    <cellStyle name="60% - 强调文字颜色 3 3 3 3" xfId="1047"/>
    <cellStyle name="差_2007年人员分部门统计表_表8-3" xfId="1048"/>
    <cellStyle name="好_2006年水利统计指标统计表_表8-3 2" xfId="1049"/>
    <cellStyle name="20% - 强调文字颜色 6 2 7" xfId="1050"/>
    <cellStyle name="20% - 强调文字颜色 6 2 7 2" xfId="1051"/>
    <cellStyle name="20% - 强调文字颜色 6 2 8" xfId="1052"/>
    <cellStyle name="20% - 强调文字颜色 6 2 8 2" xfId="1053"/>
    <cellStyle name="20% - 强调文字颜色 6 2 9" xfId="1054"/>
    <cellStyle name="差_业务工作量指标 2" xfId="1055"/>
    <cellStyle name="20% - 强调文字颜色 6 3 2" xfId="1056"/>
    <cellStyle name="差_2009年一般性转移支付标准工资_奖励补助测算5.22测试_表8-2 2" xfId="1057"/>
    <cellStyle name="差_表8-3_2016年1月11日人大报告表格 1 2" xfId="1058"/>
    <cellStyle name="差_基础数据分析_2016年1月13日人大报告表格定版 王丽君 2 2 2" xfId="1059"/>
    <cellStyle name="差_业务工作量指标 2 2" xfId="1060"/>
    <cellStyle name="20% - 强调文字颜色 6 3 2 2" xfId="1061"/>
    <cellStyle name="差_表8-3_2016年1月11日人大报告表格 1 2 2" xfId="1062"/>
    <cellStyle name="差_业务工作量指标 2 2 2" xfId="1063"/>
    <cellStyle name="20% - 强调文字颜色 6 3 2 2 2" xfId="1064"/>
    <cellStyle name="差_表8-3_2016年1月11日人大报告表格 1 2 2 2" xfId="1065"/>
    <cellStyle name="20% - 强调文字颜色 6 3 2 3 2" xfId="1066"/>
    <cellStyle name="20% - 强调文字颜色 6 3 2 4" xfId="1067"/>
    <cellStyle name="好_县级公安机关公用经费标准奖励测算方案（定稿）_表4-3" xfId="1068"/>
    <cellStyle name="差_Book1_每月报13年可审批支出表 2 2 2" xfId="1069"/>
    <cellStyle name="差_奖励补助测算7.25_表8-2 2" xfId="1070"/>
    <cellStyle name="20% - 强调文字颜色 6 3 2 4 2" xfId="1071"/>
    <cellStyle name="好_县级公安机关公用经费标准奖励测算方案（定稿）_表4-3 2" xfId="1072"/>
    <cellStyle name="差_Book1_每月报13年可审批支出表 2 2 2 2" xfId="1073"/>
    <cellStyle name="差_业务工作量指标 3" xfId="1074"/>
    <cellStyle name="20% - 强调文字颜色 6 3 3" xfId="1075"/>
    <cellStyle name="no dec" xfId="1076"/>
    <cellStyle name="差_530623_2006年县级财政报表附表 2" xfId="1077"/>
    <cellStyle name="差_表8-3_2016年1月11日人大报告表格 1 3" xfId="1078"/>
    <cellStyle name="差_业务工作量指标 3 2" xfId="1079"/>
    <cellStyle name="20% - 强调文字颜色 6 3 3 2" xfId="1080"/>
    <cellStyle name="no dec 2" xfId="1081"/>
    <cellStyle name="差_530623_2006年县级财政报表附表 2 2" xfId="1082"/>
    <cellStyle name="差_表8-3_2016年1月11日人大报告表格 1 3 2" xfId="1083"/>
    <cellStyle name="差_第五部分(才淼、饶永宏）_表4-4 " xfId="1084"/>
    <cellStyle name="20% - 强调文字颜色 6 3 3 2 2" xfId="1085"/>
    <cellStyle name="差_530623_2006年县级财政报表附表 2 2 2" xfId="1086"/>
    <cellStyle name="20% - 强调文字颜色 6 3 3 2 2 2" xfId="1087"/>
    <cellStyle name="20% - 强调文字颜色 6 3 3 3" xfId="1088"/>
    <cellStyle name="差_530623_2006年县级财政报表附表 2 3" xfId="1089"/>
    <cellStyle name="20% - 强调文字颜色 6 3 3 3 2" xfId="1090"/>
    <cellStyle name="差_BR1_代表处4.18周报 2 4" xfId="1091"/>
    <cellStyle name="20% - 强调文字颜色 6 3 3 4" xfId="1092"/>
    <cellStyle name="差_Book1_每月报13年可审批支出表 2 3 2" xfId="1093"/>
    <cellStyle name="好_1110洱源县 2" xfId="1094"/>
    <cellStyle name="差_奖励补助测算7.25_表8-3 2" xfId="1095"/>
    <cellStyle name="20% - 强调文字颜色 6 3 3 4 2" xfId="1096"/>
    <cellStyle name="差_BR1_代表处4.18周报 3 4" xfId="1097"/>
    <cellStyle name="差_业务工作量指标 4 2" xfId="1098"/>
    <cellStyle name="20% - 强调文字颜色 6 3 4 2" xfId="1099"/>
    <cellStyle name="好_云南省2008年转移支付测算——州市本级考核部分及政策性测算_2016年1月13日人大报告表格定版 王丽君 2" xfId="1100"/>
    <cellStyle name="差_530623_2006年县级财政报表附表 3 2" xfId="1101"/>
    <cellStyle name="20% - 强调文字颜色 6 3 5 2" xfId="1102"/>
    <cellStyle name="20% - 强调文字颜色 6 4" xfId="1103"/>
    <cellStyle name="差_2009年一般性转移支付标准工资_奖励补助测算5.22测试_表8-3" xfId="1104"/>
    <cellStyle name="差_高中教师人数（教育厅1.6日提供）_表4-4 " xfId="1105"/>
    <cellStyle name="好_财政供养人员 2 2 2" xfId="1106"/>
    <cellStyle name="差_表8-3_2016年1月11日人大报告表格 2" xfId="1107"/>
    <cellStyle name="差_基础数据分析_2016年1月13日人大报告表格定版 王丽君 2 3" xfId="1108"/>
    <cellStyle name="20% - 强调文字颜色 6 4 2" xfId="1109"/>
    <cellStyle name="差_2009年一般性转移支付标准工资_奖励补助测算5.22测试_表8-3 2" xfId="1110"/>
    <cellStyle name="差_表8-3_2016年1月11日人大报告表格 2 2" xfId="1111"/>
    <cellStyle name="差_地方配套按人均增幅控制8.30xl" xfId="1112"/>
    <cellStyle name="差_高中教师人数（教育厅1.6日提供）_表4-4  2" xfId="1113"/>
    <cellStyle name="20% - 强调文字颜色 6 5" xfId="1114"/>
    <cellStyle name="差_表8-3_2016年1月11日人大报告表格 3" xfId="1115"/>
    <cellStyle name="差_地方配套按人均增幅控制8.30一般预算平均增幅、人均可用财力平均增幅两次控制、社会治安系数调整、案件数调整xl_2016年1月13日人大报告表格定版 王丽君 2 2 2" xfId="1116"/>
    <cellStyle name="20% - 强调文字颜色 6 5 2" xfId="1117"/>
    <cellStyle name="差_表8-3_2016年1月11日人大报告表格 3 2" xfId="1118"/>
    <cellStyle name="20% - 强调文字颜色 6 5 2 2" xfId="1119"/>
    <cellStyle name="差_~4190974_表4-3" xfId="1120"/>
    <cellStyle name="20% - 强调文字颜色 6 5 3" xfId="1121"/>
    <cellStyle name="40% - Accent1" xfId="1122"/>
    <cellStyle name="40% - Accent1 2" xfId="1123"/>
    <cellStyle name="好_汇总-县级财政报表附表 2 2" xfId="1124"/>
    <cellStyle name="40% - 强调文字颜色 3 2 2 2 3" xfId="1125"/>
    <cellStyle name="输入 2 6 2" xfId="1126"/>
    <cellStyle name="好_上报格式（经开区收支余）" xfId="1127"/>
    <cellStyle name="40% - Accent2" xfId="1128"/>
    <cellStyle name="好_上报格式（经开区收支余） 2" xfId="1129"/>
    <cellStyle name="40% - Accent2 2" xfId="1130"/>
    <cellStyle name="40% - 强调文字颜色 3 2 2 3 3" xfId="1131"/>
    <cellStyle name="40% - Accent3" xfId="1132"/>
    <cellStyle name="40% - 强调文字颜色 1 2 3 2 2 2" xfId="1133"/>
    <cellStyle name="40% - Accent3 2" xfId="1134"/>
    <cellStyle name="40% - Accent4" xfId="1135"/>
    <cellStyle name="Normal - Style1" xfId="1136"/>
    <cellStyle name="差_2006年在职人员情况_2016年1月13日人大报告表格定版 王丽君 2 2" xfId="1137"/>
    <cellStyle name="40% - Accent4 2" xfId="1138"/>
    <cellStyle name="Normal - Style1 2" xfId="1139"/>
    <cellStyle name="差_2006年在职人员情况_2016年1月13日人大报告表格定版 王丽君 2 2 2" xfId="1140"/>
    <cellStyle name="40% - Accent5" xfId="1141"/>
    <cellStyle name="常规 4 4 3 2" xfId="1142"/>
    <cellStyle name="差_2006年在职人员情况_2016年1月13日人大报告表格定版 王丽君 2 3" xfId="1143"/>
    <cellStyle name="40% - Accent5 2" xfId="1144"/>
    <cellStyle name="警告文本 2 2" xfId="1145"/>
    <cellStyle name="百分比 2 2 2 2 3" xfId="1146"/>
    <cellStyle name="差_表8-3_2016年各开发区收支预算草案（汇总） 3" xfId="1147"/>
    <cellStyle name="40% - Accent6" xfId="1148"/>
    <cellStyle name="40% - Accent6 2" xfId="1149"/>
    <cellStyle name="警告文本 3 2" xfId="1150"/>
    <cellStyle name="百分比 2 2 2 3 3" xfId="1151"/>
    <cellStyle name="差_BR2 2 3" xfId="1152"/>
    <cellStyle name="40% - 强调文字颜色 1 2" xfId="1153"/>
    <cellStyle name="40% - 强调文字颜色 1 2 2" xfId="1154"/>
    <cellStyle name="60% - 强调文字颜色 2 2 7" xfId="1155"/>
    <cellStyle name="40% - 强调文字颜色 1 2 2 2" xfId="1156"/>
    <cellStyle name="60% - 强调文字颜色 2 2 7 2" xfId="1157"/>
    <cellStyle name="40% - 强调文字颜色 1 2 2 2 2" xfId="1158"/>
    <cellStyle name="40% - 强调文字颜色 1 2 2 2 2 2" xfId="1159"/>
    <cellStyle name="40% - 强调文字颜色 1 2 2 2 3" xfId="1160"/>
    <cellStyle name="40% - 强调文字颜色 1 2 2 2 3 2" xfId="1161"/>
    <cellStyle name="差_2008年县级公安保障标准落实奖励经费分配测算_表4-4 " xfId="1162"/>
    <cellStyle name="40% - 强调文字颜色 1 2 2 3" xfId="1163"/>
    <cellStyle name="40% - 强调文字颜色 1 2 2 3 2" xfId="1164"/>
    <cellStyle name="40% - 强调文字颜色 1 2 2 3 2 2" xfId="1165"/>
    <cellStyle name="常规 11 5" xfId="1166"/>
    <cellStyle name="差_奖励补助测算5.24冯铸 3" xfId="1167"/>
    <cellStyle name="40% - 强调文字颜色 1 2 2 3 3" xfId="1168"/>
    <cellStyle name="40% - 强调文字颜色 1 2 2 4" xfId="1169"/>
    <cellStyle name="40% - 强调文字颜色 1 2 2 4 2" xfId="1170"/>
    <cellStyle name="40% - 强调文字颜色 1 2 3" xfId="1171"/>
    <cellStyle name="60% - 强调文字颜色 2 2 8" xfId="1172"/>
    <cellStyle name="40% - 强调文字颜色 1 2 3 2" xfId="1173"/>
    <cellStyle name="40% - 强调文字颜色 1 2 3 2 2" xfId="1174"/>
    <cellStyle name="差_第五部分(才淼、饶永宏）_表8-2" xfId="1175"/>
    <cellStyle name="40% - 强调文字颜色 1 2 3 3" xfId="1176"/>
    <cellStyle name="40% - 强调文字颜色 1 2 3 3 2" xfId="1177"/>
    <cellStyle name="差_2006年全省财力计算表（中央、决算） 4" xfId="1178"/>
    <cellStyle name="40% - 强调文字颜色 1 2 3 4" xfId="1179"/>
    <cellStyle name="40% - 强调文字颜色 1 2 3 4 2" xfId="1180"/>
    <cellStyle name="40% - 强调文字颜色 1 2 4" xfId="1181"/>
    <cellStyle name="40% - 强调文字颜色 1 2 4 2" xfId="1182"/>
    <cellStyle name="40% - 强调文字颜色 1 2 4 2 2" xfId="1183"/>
    <cellStyle name="差_BR4_代表处4.18周报 3 4" xfId="1184"/>
    <cellStyle name="40% - 强调文字颜色 1 2 4 3" xfId="1185"/>
    <cellStyle name="40% - 强调文字颜色 1 2 4 3 2" xfId="1186"/>
    <cellStyle name="差_2009年一般性转移支付标准工资_地方配套按人均增幅控制8.30一般预算平均增幅、人均可用财力平均增幅两次控制、社会治安系数调整、案件数调整xl 3" xfId="1187"/>
    <cellStyle name="40% - 强调文字颜色 1 2 5" xfId="1188"/>
    <cellStyle name="好_2009年一般性转移支付标准工资_奖励补助测算7.25 14 2" xfId="1189"/>
    <cellStyle name="差_2007年人员分部门统计表_2016年1月13日人大报告表格定版 王丽君 2 2 2" xfId="1190"/>
    <cellStyle name="40% - 强调文字颜色 1 2 6 2" xfId="1191"/>
    <cellStyle name="差_03昭通_表4-3" xfId="1192"/>
    <cellStyle name="40% - 强调文字颜色 1 2 7" xfId="1193"/>
    <cellStyle name="Percent_!!!GO" xfId="1194"/>
    <cellStyle name="40% - 强调文字颜色 1 2 7 2" xfId="1195"/>
    <cellStyle name="40% - 强调文字颜色 1 2 8" xfId="1196"/>
    <cellStyle name="差_附件1 2" xfId="1197"/>
    <cellStyle name="40% - 强调文字颜色 1 2 8 2" xfId="1198"/>
    <cellStyle name="差_1110洱源县" xfId="1199"/>
    <cellStyle name="40% - 强调文字颜色 1 2 9" xfId="1200"/>
    <cellStyle name="Currency [0]" xfId="1201"/>
    <cellStyle name="40% - 强调文字颜色 1 3" xfId="1202"/>
    <cellStyle name="差_云南省2008年中小学教职工情况（教育厅提供20090101加工整理） 3" xfId="1203"/>
    <cellStyle name="40% - 强调文字颜色 1 3 2" xfId="1204"/>
    <cellStyle name="差_云南省2008年中小学教职工情况（教育厅提供20090101加工整理） 3 2" xfId="1205"/>
    <cellStyle name="40% - 强调文字颜色 1 3 2 2" xfId="1206"/>
    <cellStyle name="差_0502通海县_表8-3" xfId="1207"/>
    <cellStyle name="40% - 强调文字颜色 1 3 2 2 2" xfId="1208"/>
    <cellStyle name="40% - 强调文字颜色 1 3 2 2 2 2" xfId="1209"/>
    <cellStyle name="差_M01-2(州市补助收入) 3" xfId="1210"/>
    <cellStyle name="40% - 强调文字颜色 1 3 2 3" xfId="1211"/>
    <cellStyle name="差_教育厅提供义务教育及高中教师人数（2009年1月6日） 3 2" xfId="1212"/>
    <cellStyle name="40% - 强调文字颜色 1 3 2 3 2" xfId="1213"/>
    <cellStyle name="差_财政供养人员 4" xfId="1214"/>
    <cellStyle name="40% - 强调文字颜色 1 3 2 4" xfId="1215"/>
    <cellStyle name="差_Book1_表4-4 " xfId="1216"/>
    <cellStyle name="40% - 强调文字颜色 1 3 2 4 2" xfId="1217"/>
    <cellStyle name="差_Book1_表4-4  2" xfId="1218"/>
    <cellStyle name="差_云南省2008年中小学教职工情况（教育厅提供20090101加工整理） 4" xfId="1219"/>
    <cellStyle name="40% - 强调文字颜色 1 3 3" xfId="1220"/>
    <cellStyle name="差_云南省2008年中小学教职工情况（教育厅提供20090101加工整理） 4 2" xfId="1221"/>
    <cellStyle name="40% - 强调文字颜色 1 3 3 2" xfId="1222"/>
    <cellStyle name="40% - 强调文字颜色 1 3 3 2 2" xfId="1223"/>
    <cellStyle name="40% - 强调文字颜色 1 3 3 2 2 2" xfId="1224"/>
    <cellStyle name="百分比 3 5" xfId="1225"/>
    <cellStyle name="40% - 强调文字颜色 1 3 3 3" xfId="1226"/>
    <cellStyle name="差_教育厅提供义务教育及高中教师人数（2009年1月6日） 4 2" xfId="1227"/>
    <cellStyle name="40% - 强调文字颜色 1 3 3 3 2" xfId="1228"/>
    <cellStyle name="40% - 强调文字颜色 1 3 3 4" xfId="1229"/>
    <cellStyle name="40% - 强调文字颜色 1 3 3 4 2" xfId="1230"/>
    <cellStyle name="差_0502通海县" xfId="1231"/>
    <cellStyle name="40% - 强调文字颜色 1 3 4" xfId="1232"/>
    <cellStyle name="差_2006年在职人员情况 2" xfId="1233"/>
    <cellStyle name="40% - 强调文字颜色 1 3 4 2" xfId="1234"/>
    <cellStyle name="Heading 1" xfId="1235"/>
    <cellStyle name="差_2006年在职人员情况 2 2" xfId="1236"/>
    <cellStyle name="40% - 强调文字颜色 1 3 5" xfId="1237"/>
    <cellStyle name="差_2006年水利统计指标统计表_表4-4 " xfId="1238"/>
    <cellStyle name="差_2006年在职人员情况 3" xfId="1239"/>
    <cellStyle name="40% - 强调文字颜色 1 3 5 2" xfId="1240"/>
    <cellStyle name="差_2006年水利统计指标统计表_表4-4  2" xfId="1241"/>
    <cellStyle name="差_2006年在职人员情况 3 2" xfId="1242"/>
    <cellStyle name="好_2016年基金预算表格_表8-3" xfId="1243"/>
    <cellStyle name="差_Book1_1 5" xfId="1244"/>
    <cellStyle name="40% - 强调文字颜色 1 4" xfId="1245"/>
    <cellStyle name="60% - 强调文字颜色 1 3 2 3 2" xfId="1246"/>
    <cellStyle name="40% - 强调文字颜色 1 4 2 2" xfId="1247"/>
    <cellStyle name="常规 4 2 5 2" xfId="1248"/>
    <cellStyle name="40% - 强调文字颜色 1 5" xfId="1249"/>
    <cellStyle name="40% - 强调文字颜色 1 5 2" xfId="1250"/>
    <cellStyle name="40% - 强调文字颜色 1 5 2 2" xfId="1251"/>
    <cellStyle name="差_Book2_2016年1月13日人大报告表格定版 王丽君" xfId="1252"/>
    <cellStyle name="40% - 强调文字颜色 1 6" xfId="1253"/>
    <cellStyle name="Border" xfId="1254"/>
    <cellStyle name="40% - 强调文字颜色 2 2" xfId="1255"/>
    <cellStyle name="40% - 强调文字颜色 2 2 2" xfId="1256"/>
    <cellStyle name="60% - 强调文字颜色 3 2 7" xfId="1257"/>
    <cellStyle name="40% - 强调文字颜色 2 2 2 2" xfId="1258"/>
    <cellStyle name="60% - 强调文字颜色 3 2 7 2" xfId="1259"/>
    <cellStyle name="40% - 强调文字颜色 2 2 2 2 2" xfId="1260"/>
    <cellStyle name="40% - 强调文字颜色 2 2 2 2 2 2" xfId="1261"/>
    <cellStyle name="40% - 强调文字颜色 2 2 2 2 3" xfId="1262"/>
    <cellStyle name="差_Book1_表8-3 2" xfId="1263"/>
    <cellStyle name="40% - 强调文字颜色 2 2 2 2 3 2" xfId="1264"/>
    <cellStyle name="差_市处罚企业 2 2" xfId="1265"/>
    <cellStyle name="40% - 强调文字颜色 2 2 2 3" xfId="1266"/>
    <cellStyle name="标题 1 4 2 2" xfId="1267"/>
    <cellStyle name="差_市处罚企业 2 2 2" xfId="1268"/>
    <cellStyle name="40% - 强调文字颜色 2 2 2 3 2" xfId="1269"/>
    <cellStyle name="差_市处罚企业 2 2 2 2" xfId="1270"/>
    <cellStyle name="40% - 强调文字颜色 2 2 2 3 2 2" xfId="1271"/>
    <cellStyle name="差_卫生部门 2 2" xfId="1272"/>
    <cellStyle name="40% - 强调文字颜色 2 2 2 3 3" xfId="1273"/>
    <cellStyle name="好_11大理_表8-2 2" xfId="1274"/>
    <cellStyle name="差_市处罚企业 2 3 2" xfId="1275"/>
    <cellStyle name="40% - 强调文字颜色 2 2 2 4 2" xfId="1276"/>
    <cellStyle name="差_5334_2006年迪庆县级财政报表附表 2 2" xfId="1277"/>
    <cellStyle name="60% - 强调文字颜色 3 2 8" xfId="1278"/>
    <cellStyle name="40% - 强调文字颜色 2 2 3" xfId="1279"/>
    <cellStyle name="差_表二--电子版 2" xfId="1280"/>
    <cellStyle name="40% - 强调文字颜色 2 2 3 2" xfId="1281"/>
    <cellStyle name="差_表二--电子版 2 2" xfId="1282"/>
    <cellStyle name="40% - 强调文字颜色 2 2 3 2 2 2" xfId="1283"/>
    <cellStyle name="Accent2 - 40% 2" xfId="1284"/>
    <cellStyle name="常规 3 4 3 2" xfId="1285"/>
    <cellStyle name="差_地方配套按人均增幅控制8.30一般预算平均增幅、人均可用财力平均增幅两次控制、社会治安系数调整、案件数调整xl_表4-3 2" xfId="1286"/>
    <cellStyle name="差_市处罚企业 3 2" xfId="1287"/>
    <cellStyle name="40% - 强调文字颜色 2 2 3 3" xfId="1288"/>
    <cellStyle name="差_2006年全省财力计算表（中央、决算）_2016年1月13日人大报告表格定版 王丽君 2 2" xfId="1289"/>
    <cellStyle name="40% - 强调文字颜色 2 2 3 3 2" xfId="1290"/>
    <cellStyle name="差_2006年全省财力计算表（中央、决算）_2016年1月13日人大报告表格定版 王丽君 2 2 2" xfId="1291"/>
    <cellStyle name="40% - 强调文字颜色 2 2 3 4" xfId="1292"/>
    <cellStyle name="差_2006年全省财力计算表（中央、决算）_2016年1月13日人大报告表格定版 王丽君 2 3" xfId="1293"/>
    <cellStyle name="40% - 强调文字颜色 2 2 3 4 2" xfId="1294"/>
    <cellStyle name="Accent2 - 60%" xfId="1295"/>
    <cellStyle name="40% - 强调文字颜色 2 2 4" xfId="1296"/>
    <cellStyle name="差_表二--电子版 3" xfId="1297"/>
    <cellStyle name="40% - 强调文字颜色 2 2 4 2" xfId="1298"/>
    <cellStyle name="差_表二--电子版 3 2" xfId="1299"/>
    <cellStyle name="差_不用软件计算9.1不考虑经费管理评价xl_表4-3" xfId="1300"/>
    <cellStyle name="40% - 强调文字颜色 2 2 4 3" xfId="1301"/>
    <cellStyle name="差_2006年全省财力计算表（中央、决算）_2016年1月13日人大报告表格定版 王丽君 3 2" xfId="1302"/>
    <cellStyle name="40% - 强调文字颜色 2 2 4 3 2" xfId="1303"/>
    <cellStyle name="40% - 强调文字颜色 2 2 5" xfId="1304"/>
    <cellStyle name="差_表二--电子版 4" xfId="1305"/>
    <cellStyle name="40% - 强调文字颜色 2 2 6" xfId="1306"/>
    <cellStyle name="差_2009年一般性转移支付标准工资 4 2" xfId="1307"/>
    <cellStyle name="40% - 强调文字颜色 2 2 6 2" xfId="1308"/>
    <cellStyle name="40% - 强调文字颜色 2 3" xfId="1309"/>
    <cellStyle name="40% - 强调文字颜色 2 3 2" xfId="1310"/>
    <cellStyle name="40% - 强调文字颜色 2 3 2 2" xfId="1311"/>
    <cellStyle name="差_2009年一般性转移支付标准工资_~4190974_2016年1月13日人大报告表格定版 王丽君 3" xfId="1312"/>
    <cellStyle name="解释性文本 2" xfId="1313"/>
    <cellStyle name="40% - 强调文字颜色 2 3 2 3" xfId="1314"/>
    <cellStyle name="标题 1 5 2 2" xfId="1315"/>
    <cellStyle name="解释性文本 2 2" xfId="1316"/>
    <cellStyle name="40% - 强调文字颜色 2 3 2 3 2" xfId="1317"/>
    <cellStyle name="解释性文本 3" xfId="1318"/>
    <cellStyle name="40% - 强调文字颜色 2 3 2 4" xfId="1319"/>
    <cellStyle name="差_Book2_表4-4 " xfId="1320"/>
    <cellStyle name="解释性文本 3 2" xfId="1321"/>
    <cellStyle name="40% - 强调文字颜色 2 3 2 4 2" xfId="1322"/>
    <cellStyle name="40% - 强调文字颜色 2 3 3" xfId="1323"/>
    <cellStyle name="40% - 强调文字颜色 2 3 3 2" xfId="1324"/>
    <cellStyle name="New Times Roman" xfId="1325"/>
    <cellStyle name="40% - 强调文字颜色 2 3 3 3" xfId="1326"/>
    <cellStyle name="40% - 强调文字颜色 2 3 3 3 2" xfId="1327"/>
    <cellStyle name="40% - 强调文字颜色 2 3 3 4" xfId="1328"/>
    <cellStyle name="40% - 强调文字颜色 2 3 3 4 2" xfId="1329"/>
    <cellStyle name="Accent3 - 60%" xfId="1330"/>
    <cellStyle name="40% - 强调文字颜色 2 3 4" xfId="1331"/>
    <cellStyle name="差_1110洱源县_表8-2 2" xfId="1332"/>
    <cellStyle name="40% - 强调文字颜色 2 3 4 2" xfId="1333"/>
    <cellStyle name="40% - 强调文字颜色 2 3 5" xfId="1334"/>
    <cellStyle name="Accent5 - 60% 2" xfId="1335"/>
    <cellStyle name="40% - 强调文字颜色 2 3 5 2" xfId="1336"/>
    <cellStyle name="Accent5 - 60% 2 2" xfId="1337"/>
    <cellStyle name="40% - 强调文字颜色 2 4" xfId="1338"/>
    <cellStyle name="40% - 强调文字颜色 2 4 2" xfId="1339"/>
    <cellStyle name="40% - 强调文字颜色 2 4 2 2" xfId="1340"/>
    <cellStyle name="60% - 强调文字颜色 6 2 2 3 3" xfId="1341"/>
    <cellStyle name="40% - 强调文字颜色 2 5" xfId="1342"/>
    <cellStyle name="40% - 强调文字颜色 2 5 2" xfId="1343"/>
    <cellStyle name="40% - 强调文字颜色 2 5 2 2" xfId="1344"/>
    <cellStyle name="40% - 强调文字颜色 2 5 3" xfId="1345"/>
    <cellStyle name="差_2009年一般性转移支付标准工资_地方配套按人均增幅控制8.31（调整结案率后）xl_表8-2" xfId="1346"/>
    <cellStyle name="40% - 强调文字颜色 3 2" xfId="1347"/>
    <cellStyle name="40% - 强调文字颜色 3 3 3 2 2" xfId="1348"/>
    <cellStyle name="40% - 强调文字颜色 3 2 2" xfId="1349"/>
    <cellStyle name="40% - 强调文字颜色 3 3 3 2 2 2" xfId="1350"/>
    <cellStyle name="60% - 强调文字颜色 4 2 7" xfId="1351"/>
    <cellStyle name="40% - 强调文字颜色 3 2 2 2" xfId="1352"/>
    <cellStyle name="60% - 强调文字颜色 4 2 7 2" xfId="1353"/>
    <cellStyle name="40% - 强调文字颜色 3 2 2 2 2" xfId="1354"/>
    <cellStyle name="40% - 强调文字颜色 3 2 2 2 2 2" xfId="1355"/>
    <cellStyle name="40% - 强调文字颜色 3 2 2 2 3 2" xfId="1356"/>
    <cellStyle name="40% - 强调文字颜色 3 2 2 3" xfId="1357"/>
    <cellStyle name="标题 2 4 2 2" xfId="1358"/>
    <cellStyle name="差_00省级(定稿) 2 2 2" xfId="1359"/>
    <cellStyle name="40% - 强调文字颜色 3 2 2 3 2" xfId="1360"/>
    <cellStyle name="40% - 强调文字颜色 3 2 2 3 2 2" xfId="1361"/>
    <cellStyle name="差_05玉溪" xfId="1362"/>
    <cellStyle name="40% - 强调文字颜色 3 2 2 4" xfId="1363"/>
    <cellStyle name="40% - 强调文字颜色 3 2 2 4 2" xfId="1364"/>
    <cellStyle name="40% - 强调文字颜色 3 2 3" xfId="1365"/>
    <cellStyle name="60% - 强调文字颜色 4 2 8" xfId="1366"/>
    <cellStyle name="40% - 强调文字颜色 3 2 3 2" xfId="1367"/>
    <cellStyle name="40% - 强调文字颜色 3 2 3 2 2" xfId="1368"/>
    <cellStyle name="40% - 强调文字颜色 3 2 3 2 2 2" xfId="1369"/>
    <cellStyle name="40% - 强调文字颜色 3 2 3 3" xfId="1370"/>
    <cellStyle name="40% - 强调文字颜色 3 2 3 3 2" xfId="1371"/>
    <cellStyle name="差_地方配套按人均增幅控制8.30xl_表4-3" xfId="1372"/>
    <cellStyle name="40% - 强调文字颜色 3 2 3 4" xfId="1373"/>
    <cellStyle name="40% - 强调文字颜色 3 2 3 4 2" xfId="1374"/>
    <cellStyle name="差_2014年12.23行政事业科目" xfId="1375"/>
    <cellStyle name="40% - 强调文字颜色 3 2 4" xfId="1376"/>
    <cellStyle name="差_三季度－表二" xfId="1377"/>
    <cellStyle name="40% - 强调文字颜色 3 2 4 2" xfId="1378"/>
    <cellStyle name="好_2009年一般性转移支付标准工资_奖励补助测算5.22测试_表8-3" xfId="1379"/>
    <cellStyle name="差_三季度－表二 2" xfId="1380"/>
    <cellStyle name="40% - 强调文字颜色 3 2 4 2 2" xfId="1381"/>
    <cellStyle name="好_2009年一般性转移支付标准工资_奖励补助测算5.22测试_表8-3 2" xfId="1382"/>
    <cellStyle name="差_三季度－表二 2 2" xfId="1383"/>
    <cellStyle name="40% - 强调文字颜色 3 2 4 3" xfId="1384"/>
    <cellStyle name="差_2016年1月12日中午余超发来12.23（汇总）2016年基金预算表_表4-3" xfId="1385"/>
    <cellStyle name="差_三季度－表二 3" xfId="1386"/>
    <cellStyle name="40% - 强调文字颜色 3 2 4 3 2" xfId="1387"/>
    <cellStyle name="差_2016年1月12日中午余超发来12.23（汇总）2016年基金预算表_表4-3 2" xfId="1388"/>
    <cellStyle name="差_三季度－表二 3 2" xfId="1389"/>
    <cellStyle name="40% - 强调文字颜色 3 2 5" xfId="1390"/>
    <cellStyle name="40% - 强调文字颜色 3 2 6" xfId="1391"/>
    <cellStyle name="好_表8-3_2016年1月11日人大报告表格 2 2 2" xfId="1392"/>
    <cellStyle name="差_汇总-县级财政报表附表 2" xfId="1393"/>
    <cellStyle name="40% - 强调文字颜色 3 2 6 2" xfId="1394"/>
    <cellStyle name="差_汇总-县级财政报表附表 2 2" xfId="1395"/>
    <cellStyle name="40% - 强调文字颜色 3 3 2 2" xfId="1396"/>
    <cellStyle name="40% - 强调文字颜色 3 3 2 2 2" xfId="1397"/>
    <cellStyle name="40% - 强调文字颜色 3 3 2 2 2 2" xfId="1398"/>
    <cellStyle name="40% - 强调文字颜色 3 3 2 3" xfId="1399"/>
    <cellStyle name="标题 2 5 2 2" xfId="1400"/>
    <cellStyle name="差_BR1 2 2 2 2" xfId="1401"/>
    <cellStyle name="40% - 强调文字颜色 3 3 2 3 2" xfId="1402"/>
    <cellStyle name="40% - 强调文字颜色 3 3 2 4" xfId="1403"/>
    <cellStyle name="40% - 强调文字颜色 3 3 2 4 2" xfId="1404"/>
    <cellStyle name="差 3" xfId="1405"/>
    <cellStyle name="差_表8-3_2015年1月17日人大报告表格定版（县区填报） 3" xfId="1406"/>
    <cellStyle name="差_建行_2016年1月13日人大报告表格定版 王丽君 3" xfId="1407"/>
    <cellStyle name="40% - 强调文字颜色 3 3 3" xfId="1408"/>
    <cellStyle name="40% - 强调文字颜色 3 3 3 3 2" xfId="1409"/>
    <cellStyle name="40% - 强调文字颜色 4 2" xfId="1410"/>
    <cellStyle name="好_2006年分析表" xfId="1411"/>
    <cellStyle name="40% - 强调文字颜色 3 3 3 4 2" xfId="1412"/>
    <cellStyle name="40% - 强调文字颜色 5 2" xfId="1413"/>
    <cellStyle name="差_2009年一般性转移支付标准工资_奖励补助测算7.23_2016年1月13日人大报告表格定版 王丽君" xfId="1414"/>
    <cellStyle name="40% - 强调文字颜色 3 3 4" xfId="1415"/>
    <cellStyle name="40% - 强调文字颜色 3 3 4 2" xfId="1416"/>
    <cellStyle name="40% - 强调文字颜色 3 3 5" xfId="1417"/>
    <cellStyle name="差_奖励补助测算5.22测试_2016年1月13日人大报告表格定版 王丽君" xfId="1418"/>
    <cellStyle name="40% - 强调文字颜色 3 3 5 2" xfId="1419"/>
    <cellStyle name="Fixed" xfId="1420"/>
    <cellStyle name="差_奖励补助测算5.22测试_2016年1月13日人大报告表格定版 王丽君 2" xfId="1421"/>
    <cellStyle name="40% - 强调文字颜色 3 4 2" xfId="1422"/>
    <cellStyle name="40% - 强调文字颜色 3 4 2 2" xfId="1423"/>
    <cellStyle name="差_高中教师人数（教育厅1.6日提供） 3" xfId="1424"/>
    <cellStyle name="40% - 强调文字颜色 3 5" xfId="1425"/>
    <cellStyle name="40% - 强调文字颜色 3 5 2" xfId="1426"/>
    <cellStyle name="差_2008云南省分县市中小学教职工统计表（教育厅提供）_2016年1月13日人大报告表格定版 王丽君 3" xfId="1427"/>
    <cellStyle name="40% - 强调文字颜色 3 5 2 2" xfId="1428"/>
    <cellStyle name="差_2009年一般性转移支付标准工资_奖励补助测算5.23新_2016年1月13日人大报告表格定版 王丽君 3" xfId="1429"/>
    <cellStyle name="差_2008云南省分县市中小学教职工统计表（教育厅提供）_2016年1月13日人大报告表格定版 王丽君 3 2" xfId="1430"/>
    <cellStyle name="差_奖励补助测算7.23 2 3" xfId="1431"/>
    <cellStyle name="40% - 强调文字颜色 3 5 3" xfId="1432"/>
    <cellStyle name="差_高中教师人数（教育厅1.6日提供）_2016年1月13日人大报告表格定版 王丽君" xfId="1433"/>
    <cellStyle name="40% - 强调文字颜色 3 6" xfId="1434"/>
    <cellStyle name="40% - 强调文字颜色 4 2 2" xfId="1435"/>
    <cellStyle name="60% - 强调文字颜色 5 2 7" xfId="1436"/>
    <cellStyle name="40% - 强调文字颜色 4 2 2 2" xfId="1437"/>
    <cellStyle name="60% - 强调文字颜色 5 2 7 2" xfId="1438"/>
    <cellStyle name="PSDec" xfId="1439"/>
    <cellStyle name="40% - 强调文字颜色 4 2 2 2 2" xfId="1440"/>
    <cellStyle name="差_Book1_银行账户情况表_2010年12月 2 3" xfId="1441"/>
    <cellStyle name="40% - 强调文字颜色 4 2 2 2 2 2" xfId="1442"/>
    <cellStyle name="Good" xfId="1443"/>
    <cellStyle name="PSDec 2" xfId="1444"/>
    <cellStyle name="40% - 强调文字颜色 4 2 2 2 3" xfId="1445"/>
    <cellStyle name="40% - 强调文字颜色 4 2 2 2 3 2" xfId="1446"/>
    <cellStyle name="40% - 强调文字颜色 4 2 2 3" xfId="1447"/>
    <cellStyle name="好_地方配套按人均增幅控制8.30一般预算平均增幅、人均可用财力平均增幅两次控制、社会治安系数调整、案件数调整xl_2016年1月13日人大报告表格定版 王丽君 3 2" xfId="1448"/>
    <cellStyle name="标题 3 4 2 2" xfId="1449"/>
    <cellStyle name="差_Book1_县公司_2016年1月13日人大报告表格定版 王丽君" xfId="1450"/>
    <cellStyle name="40% - 强调文字颜色 4 2 2 3 2" xfId="1451"/>
    <cellStyle name="好_2009年一般性转移支付标准工资_奖励补助测算7.25 (version 1) (version 1)_表4-4 " xfId="1452"/>
    <cellStyle name="差_Book1_县公司_2016年1月13日人大报告表格定版 王丽君 2" xfId="1453"/>
    <cellStyle name="40% - 强调文字颜色 4 2 2 3 2 2" xfId="1454"/>
    <cellStyle name="输出 2 2 2 3" xfId="1455"/>
    <cellStyle name="好_2009年一般性转移支付标准工资_奖励补助测算7.25 (version 1) (version 1)_表4-4  2" xfId="1456"/>
    <cellStyle name="差_Book1_县公司_2016年1月13日人大报告表格定版 王丽君 2 2" xfId="1457"/>
    <cellStyle name="40% - 强调文字颜色 4 2 2 3 3" xfId="1458"/>
    <cellStyle name="差_Book1_县公司_2016年1月13日人大报告表格定版 王丽君 3" xfId="1459"/>
    <cellStyle name="40% - 强调文字颜色 4 2 2 4" xfId="1460"/>
    <cellStyle name="40% - 强调文字颜色 4 2 2 4 2" xfId="1461"/>
    <cellStyle name="60% - 强调文字颜色 5 2 8" xfId="1462"/>
    <cellStyle name="40% - 强调文字颜色 4 2 3" xfId="1463"/>
    <cellStyle name="Comma [0] 2 3 2" xfId="1464"/>
    <cellStyle name="40% - 强调文字颜色 4 2 3 2 2" xfId="1465"/>
    <cellStyle name="40% - 强调文字颜色 4 2 3 2 2 2" xfId="1466"/>
    <cellStyle name="差_奖励补助测算5.23新_表8-2" xfId="1467"/>
    <cellStyle name="40% - 强调文字颜色 4 2 3 3 2" xfId="1468"/>
    <cellStyle name="好_BR2_代表处4.18周报 2 3" xfId="1469"/>
    <cellStyle name="差_进度表20081125" xfId="1470"/>
    <cellStyle name="好_下半年禁毒办案经费分配2544.3万元_表8-3" xfId="1471"/>
    <cellStyle name="40% - 强调文字颜色 4 2 3 4 2" xfId="1472"/>
    <cellStyle name="40% - 强调文字颜色 4 2 4" xfId="1473"/>
    <cellStyle name="40% - 强调文字颜色 4 2 4 2" xfId="1474"/>
    <cellStyle name="差_2009年一般性转移支付标准工资_奖励补助测算5.22测试_2016年1月13日人大报告表格定版 王丽君" xfId="1475"/>
    <cellStyle name="40% - 强调文字颜色 4 2 4 2 2" xfId="1476"/>
    <cellStyle name="好_0605石屏县 2 3" xfId="1477"/>
    <cellStyle name="差_2009年一般性转移支付标准工资_奖励补助测算5.22测试_2016年1月13日人大报告表格定版 王丽君 2" xfId="1478"/>
    <cellStyle name="40% - 强调文字颜色 4 2 4 3" xfId="1479"/>
    <cellStyle name="40% - 强调文字颜色 4 2 4 3 2" xfId="1480"/>
    <cellStyle name="40% - 强调文字颜色 4 2 5" xfId="1481"/>
    <cellStyle name="好_2009年一般性转移支付标准工资_奖励补助测算7.25 4 2" xfId="1482"/>
    <cellStyle name="差_奖励补助测算5.24冯铸_表8-2" xfId="1483"/>
    <cellStyle name="40% - 强调文字颜色 4 2 6" xfId="1484"/>
    <cellStyle name="60% - 强调文字颜色 1 2 2 3 2" xfId="1485"/>
    <cellStyle name="差_奖励补助测算5.24冯铸_表8-3" xfId="1486"/>
    <cellStyle name="40% - 强调文字颜色 4 2 6 2" xfId="1487"/>
    <cellStyle name="60% - 强调文字颜色 1 2 2 3 2 2" xfId="1488"/>
    <cellStyle name="差_奖励补助测算5.24冯铸_表8-3 2" xfId="1489"/>
    <cellStyle name="40% - 强调文字颜色 4 3 2" xfId="1490"/>
    <cellStyle name="40% - 强调文字颜色 4 3 2 2" xfId="1491"/>
    <cellStyle name="40% - 强调文字颜色 4 3 2 2 2" xfId="1492"/>
    <cellStyle name="差_地方配套按人均增幅控制8.31（调整结案率后）xl_表8-2" xfId="1493"/>
    <cellStyle name="40% - 强调文字颜色 4 3 2 2 2 2" xfId="1494"/>
    <cellStyle name="差_地方配套按人均增幅控制8.31（调整结案率后）xl_表8-2 2" xfId="1495"/>
    <cellStyle name="40% - 强调文字颜色 4 3 2 3" xfId="1496"/>
    <cellStyle name="标题 3 5 2 2" xfId="1497"/>
    <cellStyle name="差_BR1 3 2 2 2" xfId="1498"/>
    <cellStyle name="货币 2 3" xfId="1499"/>
    <cellStyle name="40% - 强调文字颜色 4 3 2 3 2" xfId="1500"/>
    <cellStyle name="40% - 强调文字颜色 4 3 2 4" xfId="1501"/>
    <cellStyle name="差_~5676413_2016年1月13日人大报告表格定版 王丽君 2 2 2" xfId="1502"/>
    <cellStyle name="40% - 强调文字颜色 4 3 2 4 2" xfId="1503"/>
    <cellStyle name="40% - 强调文字颜色 4 3 3" xfId="1504"/>
    <cellStyle name="40% - 强调文字颜色 4 3 3 2" xfId="1505"/>
    <cellStyle name="40% - 强调文字颜色 4 3 3 2 2" xfId="1506"/>
    <cellStyle name="好_BR1 6" xfId="1507"/>
    <cellStyle name="40% - 强调文字颜色 4 3 3 2 2 2" xfId="1508"/>
    <cellStyle name="40% - 强调文字颜色 4 3 3 3" xfId="1509"/>
    <cellStyle name="40% - 强调文字颜色 4 3 3 3 2" xfId="1510"/>
    <cellStyle name="40% - 强调文字颜色 4 3 3 4" xfId="1511"/>
    <cellStyle name="40% - 强调文字颜色 4 3 3 4 2" xfId="1512"/>
    <cellStyle name="40% - 强调文字颜色 4 3 4" xfId="1513"/>
    <cellStyle name="40% - 强调文字颜色 4 3 4 2" xfId="1514"/>
    <cellStyle name="40% - 强调文字颜色 4 3 5" xfId="1515"/>
    <cellStyle name="40% - 强调文字颜色 4 3 5 2" xfId="1516"/>
    <cellStyle name="差 2 9" xfId="1517"/>
    <cellStyle name="40% - 强调文字颜色 4 4" xfId="1518"/>
    <cellStyle name="40% - 强调文字颜色 4 4 2" xfId="1519"/>
    <cellStyle name="40% - 强调文字颜色 4 4 2 2" xfId="1520"/>
    <cellStyle name="40% - 强调文字颜色 4 5" xfId="1521"/>
    <cellStyle name="40% - 强调文字颜色 4 5 2" xfId="1522"/>
    <cellStyle name="40% - 强调文字颜色 4 5 2 2" xfId="1523"/>
    <cellStyle name="40% - 强调文字颜色 4 5 3" xfId="1524"/>
    <cellStyle name="40% - 强调文字颜色 4 6" xfId="1525"/>
    <cellStyle name="40% - 强调文字颜色 5 2 2" xfId="1526"/>
    <cellStyle name="好_2006年分析表 2" xfId="1527"/>
    <cellStyle name="60% - 强调文字颜色 6 2 7" xfId="1528"/>
    <cellStyle name="差_2009年一般性转移支付标准工资_奖励补助测算7.23_2016年1月13日人大报告表格定版 王丽君 2" xfId="1529"/>
    <cellStyle name="40% - 强调文字颜色 5 2 2 2" xfId="1530"/>
    <cellStyle name="常规 2 10 3" xfId="1531"/>
    <cellStyle name="60% - 强调文字颜色 6 2 7 2" xfId="1532"/>
    <cellStyle name="差_2009年一般性转移支付标准工资_奖励补助测算7.23_2016年1月13日人大报告表格定版 王丽君 2 2" xfId="1533"/>
    <cellStyle name="40% - 强调文字颜色 5 2 2 2 2" xfId="1534"/>
    <cellStyle name="差_2009年一般性转移支付标准工资_奖励补助测算7.23_2016年1月13日人大报告表格定版 王丽君 2 2 2" xfId="1535"/>
    <cellStyle name="40% - 强调文字颜色 5 2 2 2 2 2" xfId="1536"/>
    <cellStyle name="40% - 强调文字颜色 5 2 2 2 3" xfId="1537"/>
    <cellStyle name="标题 2 2 2" xfId="1538"/>
    <cellStyle name="40% - 强调文字颜色 5 2 2 2 3 2" xfId="1539"/>
    <cellStyle name="标题 2 2 2 2" xfId="1540"/>
    <cellStyle name="差_卫生部门_表4-4 " xfId="1541"/>
    <cellStyle name="差_地方配套按人均增幅控制8.30xl_表8-2" xfId="1542"/>
    <cellStyle name="40% - 强调文字颜色 5 2 2 3" xfId="1543"/>
    <cellStyle name="标题 4 4 2 2" xfId="1544"/>
    <cellStyle name="差_2009年一般性转移支付标准工资_奖励补助测算7.23_2016年1月13日人大报告表格定版 王丽君 2 3" xfId="1545"/>
    <cellStyle name="强调文字颜色 3 3 4" xfId="1546"/>
    <cellStyle name="差_第一部分：综合全 2" xfId="1547"/>
    <cellStyle name="40% - 强调文字颜色 5 2 2 3 2" xfId="1548"/>
    <cellStyle name="40% - 强调文字颜色 5 2 2 3 2 2" xfId="1549"/>
    <cellStyle name="差_2009年一般性转移支付标准工资_~5676413_表4-3" xfId="1550"/>
    <cellStyle name="差_5334_2006年迪庆县级财政报表附表_表4-4 " xfId="1551"/>
    <cellStyle name="40% - 强调文字颜色 5 2 2 3 3" xfId="1552"/>
    <cellStyle name="标题 2 3 2" xfId="1553"/>
    <cellStyle name="40% - 强调文字颜色 5 2 2 4" xfId="1554"/>
    <cellStyle name="标题 4 2 2 3 2" xfId="1555"/>
    <cellStyle name="差_2009年一般性转移支付标准工资_地方配套按人均增幅控制8.31（调整结案率后）xl_2016年1月13日人大报告表格定版 王丽君 2 2 2" xfId="1556"/>
    <cellStyle name="40% - 强调文字颜色 5 2 2 4 2" xfId="1557"/>
    <cellStyle name="60% - 强调文字颜色 6 2 8" xfId="1558"/>
    <cellStyle name="好_园林养护经费核定（2014） 2 2" xfId="1559"/>
    <cellStyle name="40% - 强调文字颜色 5 2 3" xfId="1560"/>
    <cellStyle name="Accent2 - 60% 3 2" xfId="1561"/>
    <cellStyle name="差_2009年一般性转移支付标准工资_奖励补助测算7.23_2016年1月13日人大报告表格定版 王丽君 3" xfId="1562"/>
    <cellStyle name="40% - 强调文字颜色 5 2 3 2" xfId="1563"/>
    <cellStyle name="差_2009年一般性转移支付标准工资_奖励补助测算7.23_2016年1月13日人大报告表格定版 王丽君 3 2" xfId="1564"/>
    <cellStyle name="40% - 强调文字颜色 5 2 3 2 2" xfId="1565"/>
    <cellStyle name="40% - 强调文字颜色 5 2 3 2 2 2" xfId="1566"/>
    <cellStyle name="40% - 强调文字颜色 5 2 3 3" xfId="1567"/>
    <cellStyle name="40% - 强调文字颜色 5 2 3 3 2" xfId="1568"/>
    <cellStyle name="40% - 强调文字颜色 5 2 3 4" xfId="1569"/>
    <cellStyle name="好_幸福隧道导洞围岩统计 3" xfId="1570"/>
    <cellStyle name="40% - 强调文字颜色 5 2 3 4 2" xfId="1571"/>
    <cellStyle name="40% - 强调文字颜色 5 2 4" xfId="1572"/>
    <cellStyle name="差_2009年一般性转移支付标准工资_2016年1月13日人大报告表格定版 王丽君 2 2" xfId="1573"/>
    <cellStyle name="40% - 强调文字颜色 5 2 4 2" xfId="1574"/>
    <cellStyle name="差_2009年一般性转移支付标准工资_2016年1月13日人大报告表格定版 王丽君 2 2 2" xfId="1575"/>
    <cellStyle name="40% - 强调文字颜色 5 2 4 2 2" xfId="1576"/>
    <cellStyle name="百分比 2 4 4" xfId="1577"/>
    <cellStyle name="40% - 强调文字颜色 5 2 4 3" xfId="1578"/>
    <cellStyle name="40% - 强调文字颜色 5 2 4 3 2" xfId="1579"/>
    <cellStyle name="40% - 强调文字颜色 5 2 5" xfId="1580"/>
    <cellStyle name="差_2009年一般性转移支付标准工资_2016年1月13日人大报告表格定版 王丽君 2 3" xfId="1581"/>
    <cellStyle name="差_奖励补助测算7.25 14 2" xfId="1582"/>
    <cellStyle name="差_奖励补助测算7.25 9 2" xfId="1583"/>
    <cellStyle name="40% - 强调文字颜色 5 2 6" xfId="1584"/>
    <cellStyle name="60% - 强调文字颜色 1 2 3 3 2" xfId="1585"/>
    <cellStyle name="好_2009年一般性转移支付标准工资_不用软件计算9.1不考虑经费管理评价xl_2016年1月13日人大报告表格定版 王丽君 2" xfId="1586"/>
    <cellStyle name="40% - 强调文字颜色 5 3" xfId="1587"/>
    <cellStyle name="好_2009年一般性转移支付标准工资_不用软件计算9.1不考虑经费管理评价xl_2016年1月13日人大报告表格定版 王丽君 2 2" xfId="1588"/>
    <cellStyle name="40% - 强调文字颜色 5 3 2" xfId="1589"/>
    <cellStyle name="好_2009年一般性转移支付标准工资_不用软件计算9.1不考虑经费管理评价xl_2016年1月13日人大报告表格定版 王丽君 2 2 2" xfId="1590"/>
    <cellStyle name="40% - 强调文字颜色 5 3 2 2" xfId="1591"/>
    <cellStyle name="差_2009年一般性转移支付标准工资_奖励补助测算5.24冯铸_2016年1月13日人大报告表格定版 王丽君 3" xfId="1592"/>
    <cellStyle name="40% - 强调文字颜色 5 3 2 2 2" xfId="1593"/>
    <cellStyle name="差_2009年一般性转移支付标准工资_奖励补助测算5.24冯铸_2016年1月13日人大报告表格定版 王丽君 3 2" xfId="1594"/>
    <cellStyle name="40% - 强调文字颜色 5 3 2 2 2 2" xfId="1595"/>
    <cellStyle name="好_BR2_代表处4.18周报 5 2" xfId="1596"/>
    <cellStyle name="差_2006年水利统计指标统计表_表4-3" xfId="1597"/>
    <cellStyle name="40% - 强调文字颜色 5 3 2 3" xfId="1598"/>
    <cellStyle name="强调文字颜色 4 3 4" xfId="1599"/>
    <cellStyle name="Explanatory Text" xfId="1600"/>
    <cellStyle name="标题 4 5 2 2" xfId="1601"/>
    <cellStyle name="差_2013年乡镇市容园林经费结算" xfId="1602"/>
    <cellStyle name="40% - 强调文字颜色 5 3 2 4" xfId="1603"/>
    <cellStyle name="40% - 强调文字颜色 5 3 2 4 2" xfId="1604"/>
    <cellStyle name="好_2009年一般性转移支付标准工资_不用软件计算9.1不考虑经费管理评价xl_2016年1月13日人大报告表格定版 王丽君 2 3" xfId="1605"/>
    <cellStyle name="40% - 强调文字颜色 5 3 3" xfId="1606"/>
    <cellStyle name="40% - 强调文字颜色 5 3 3 2" xfId="1607"/>
    <cellStyle name="40% - 强调文字颜色 5 3 3 2 2" xfId="1608"/>
    <cellStyle name="差_Book1_2013年乡镇市容园林经费结算 3" xfId="1609"/>
    <cellStyle name="40% - 强调文字颜色 5 3 3 2 2 2" xfId="1610"/>
    <cellStyle name="差_Book1_2013年乡镇市容园林经费结算 3 2" xfId="1611"/>
    <cellStyle name="40% - 强调文字颜色 5 3 3 3" xfId="1612"/>
    <cellStyle name="差_丽江汇总_表8-2" xfId="1613"/>
    <cellStyle name="40% - 强调文字颜色 5 3 3 3 2" xfId="1614"/>
    <cellStyle name="40% - 强调文字颜色 5 3 3 4" xfId="1615"/>
    <cellStyle name="差_丽江汇总_表8-3" xfId="1616"/>
    <cellStyle name="40% - 强调文字颜色 5 3 3 4 2" xfId="1617"/>
    <cellStyle name="差_表8-3_2016年南昌市市本级地方一般公共预算收入草案表" xfId="1618"/>
    <cellStyle name="40% - 强调文字颜色 5 3 4" xfId="1619"/>
    <cellStyle name="差_2009年一般性转移支付标准工资_2016年1月13日人大报告表格定版 王丽君 3 2" xfId="1620"/>
    <cellStyle name="40% - 强调文字颜色 5 3 4 2" xfId="1621"/>
    <cellStyle name="40% - 强调文字颜色 5 3 5" xfId="1622"/>
    <cellStyle name="差_奖励补助测算7.25 15 2" xfId="1623"/>
    <cellStyle name="好_银行账户情况表_2010年12月_表4-4 " xfId="1624"/>
    <cellStyle name="40% - 强调文字颜色 5 3 5 2" xfId="1625"/>
    <cellStyle name="好_2009年一般性转移支付标准工资_不用软件计算9.1不考虑经费管理评价xl_2016年1月13日人大报告表格定版 王丽君 3" xfId="1626"/>
    <cellStyle name="40% - 强调文字颜色 5 4" xfId="1627"/>
    <cellStyle name="好_2009年一般性转移支付标准工资_不用软件计算9.1不考虑经费管理评价xl_2016年1月13日人大报告表格定版 王丽君 3 2" xfId="1628"/>
    <cellStyle name="40% - 强调文字颜色 5 4 2" xfId="1629"/>
    <cellStyle name="40% - 强调文字颜色 5 4 2 2" xfId="1630"/>
    <cellStyle name="40% - 强调文字颜色 5 5" xfId="1631"/>
    <cellStyle name="40% - 强调文字颜色 5 5 2" xfId="1632"/>
    <cellStyle name="40% - 强调文字颜色 5 5 2 2" xfId="1633"/>
    <cellStyle name="差_奖励补助测算7.23_表4-3" xfId="1634"/>
    <cellStyle name="差_历年教师人数_表8-3" xfId="1635"/>
    <cellStyle name="差_00省级(定稿)_2016年1月13日人大报告表格定版 王丽君 2 2 2" xfId="1636"/>
    <cellStyle name="40% - 强调文字颜色 5 5 3" xfId="1637"/>
    <cellStyle name="差_0605石屏县_2016年1月13日人大报告表格定版 王丽君" xfId="1638"/>
    <cellStyle name="40% - 强调文字颜色 6 2" xfId="1639"/>
    <cellStyle name="差_2009年一般性转移支付标准工资_奖励补助测算7.25 19" xfId="1640"/>
    <cellStyle name="40% - 强调文字颜色 6 2 2" xfId="1641"/>
    <cellStyle name="差_2009年一般性转移支付标准工资_奖励补助测算7.25 19 2" xfId="1642"/>
    <cellStyle name="差_BR3_代表处4.18周报 2 5" xfId="1643"/>
    <cellStyle name="常规 4 3 4" xfId="1644"/>
    <cellStyle name="40% - 强调文字颜色 6 2 2 2" xfId="1645"/>
    <cellStyle name="差_2009年一般性转移支付标准工资_~5676413 3" xfId="1646"/>
    <cellStyle name="差_BR3_代表处4.18周报 2 5 2" xfId="1647"/>
    <cellStyle name="常规 4 3 4 2" xfId="1648"/>
    <cellStyle name="40% - 强调文字颜色 6 2 2 2 2" xfId="1649"/>
    <cellStyle name="差_2009年一般性转移支付标准工资_~5676413 3 2" xfId="1650"/>
    <cellStyle name="常规 4 3 4 2 2" xfId="1651"/>
    <cellStyle name="40% - 强调文字颜色 6 2 2 2 2 2" xfId="1652"/>
    <cellStyle name="常规 4 3 4 3" xfId="1653"/>
    <cellStyle name="40% - 强调文字颜色 6 2 2 2 3" xfId="1654"/>
    <cellStyle name="常规 4 3 5" xfId="1655"/>
    <cellStyle name="40% - 强调文字颜色 6 2 2 3" xfId="1656"/>
    <cellStyle name="标题 5 4 2 2" xfId="1657"/>
    <cellStyle name="差_03昭通_2016年1月13日人大报告表格定版 王丽君 2" xfId="1658"/>
    <cellStyle name="差_2009年一般性转移支付标准工资_~5676413 4" xfId="1659"/>
    <cellStyle name="常规 4 3 5 2" xfId="1660"/>
    <cellStyle name="40% - 强调文字颜色 6 2 2 3 2" xfId="1661"/>
    <cellStyle name="差_2009年一般性转移支付标准工资_~5676413 4 2" xfId="1662"/>
    <cellStyle name="差_03昭通_2016年1月13日人大报告表格定版 王丽君 2 2" xfId="1663"/>
    <cellStyle name="差_第五部分(才淼、饶永宏） 3" xfId="1664"/>
    <cellStyle name="40% - 强调文字颜色 6 2 2 3 2 2" xfId="1665"/>
    <cellStyle name="差_03昭通_2016年1月13日人大报告表格定版 王丽君 2 2 2" xfId="1666"/>
    <cellStyle name="差_第五部分(才淼、饶永宏） 3 2" xfId="1667"/>
    <cellStyle name="差_附件1" xfId="1668"/>
    <cellStyle name="40% - 强调文字颜色 6 2 2 3 3" xfId="1669"/>
    <cellStyle name="差_03昭通_2016年1月13日人大报告表格定版 王丽君 2 3" xfId="1670"/>
    <cellStyle name="差_第五部分(才淼、饶永宏） 4" xfId="1671"/>
    <cellStyle name="40% - 强调文字颜色 6 2 2 4" xfId="1672"/>
    <cellStyle name="差_03昭通_2016年1月13日人大报告表格定版 王丽君 3" xfId="1673"/>
    <cellStyle name="40% - 强调文字颜色 6 2 2 4 2" xfId="1674"/>
    <cellStyle name="差_03昭通_2016年1月13日人大报告表格定版 王丽君 3 2" xfId="1675"/>
    <cellStyle name="40% - 强调文字颜色 6 2 3" xfId="1676"/>
    <cellStyle name="差_2009年一般性转移支付标准工资_奖励补助测算7.25 (version 1) (version 1)_表4-3 2" xfId="1677"/>
    <cellStyle name="差_BR3_代表处4.18周报 2 6" xfId="1678"/>
    <cellStyle name="常规 4 4 4" xfId="1679"/>
    <cellStyle name="40% - 强调文字颜色 6 2 3 2" xfId="1680"/>
    <cellStyle name="差_BR3_代表处4.18周报 2 6 2" xfId="1681"/>
    <cellStyle name="常规 4 4 4 2" xfId="1682"/>
    <cellStyle name="40% - 强调文字颜色 6 2 3 2 2" xfId="1683"/>
    <cellStyle name="好_2009年一般性转移支付标准工资_~4190974_2016年1月13日人大报告表格定版 王丽君" xfId="1684"/>
    <cellStyle name="40% - 强调文字颜色 6 2 3 2 2 2" xfId="1685"/>
    <cellStyle name="常规 4 4 5" xfId="1686"/>
    <cellStyle name="40% - 强调文字颜色 6 2 3 3" xfId="1687"/>
    <cellStyle name="常规 6 7" xfId="1688"/>
    <cellStyle name="差_2015年1.2行政事业科目 2 2" xfId="1689"/>
    <cellStyle name="常规 4 4 5 2" xfId="1690"/>
    <cellStyle name="40% - 强调文字颜色 6 2 3 3 2" xfId="1691"/>
    <cellStyle name="40% - 强调文字颜色 6 2 3 4" xfId="1692"/>
    <cellStyle name="40% - 强调文字颜色 6 2 3 4 2" xfId="1693"/>
    <cellStyle name="40% - 强调文字颜色 6 2 4" xfId="1694"/>
    <cellStyle name="好_2008云南省分县市中小学教职工统计表（教育厅提供）_表4-3" xfId="1695"/>
    <cellStyle name="常规 4 5 4" xfId="1696"/>
    <cellStyle name="40% - 强调文字颜色 6 2 4 2" xfId="1697"/>
    <cellStyle name="好 3 3 4 2" xfId="1698"/>
    <cellStyle name="Output" xfId="1699"/>
    <cellStyle name="好_2008云南省分县市中小学教职工统计表（教育厅提供）_表4-3 2" xfId="1700"/>
    <cellStyle name="常规 4 5 4 2" xfId="1701"/>
    <cellStyle name="40% - 强调文字颜色 6 2 4 2 2" xfId="1702"/>
    <cellStyle name="好_BR1_代表处4.18周报 2 6" xfId="1703"/>
    <cellStyle name="Output 2" xfId="1704"/>
    <cellStyle name="常规 4 5 5" xfId="1705"/>
    <cellStyle name="40% - 强调文字颜色 6 2 4 3" xfId="1706"/>
    <cellStyle name="差_BR1_代表处4.18周报 2 2 2" xfId="1707"/>
    <cellStyle name="常规 4 5 5 2" xfId="1708"/>
    <cellStyle name="40% - 强调文字颜色 6 2 4 3 2" xfId="1709"/>
    <cellStyle name="好_BR3 2 3" xfId="1710"/>
    <cellStyle name="差_BR1_代表处4.18周报 2 2 2 2" xfId="1711"/>
    <cellStyle name="差_表8-3_2016年1月13日人大报告表格定版 王丽君" xfId="1712"/>
    <cellStyle name="好_财政供养人员_表4-3" xfId="1713"/>
    <cellStyle name="40% - 强调文字颜色 6 2 5" xfId="1714"/>
    <cellStyle name="40% - 强调文字颜色 6 2 6" xfId="1715"/>
    <cellStyle name="60% - 强调文字颜色 1 2 4 3 2" xfId="1716"/>
    <cellStyle name="40% - 强调文字颜色 6 2 6 2" xfId="1717"/>
    <cellStyle name="差_基础数据分析_表4-4 " xfId="1718"/>
    <cellStyle name="40% - 强调文字颜色 6 3" xfId="1719"/>
    <cellStyle name="40% - 强调文字颜色 6 3 2" xfId="1720"/>
    <cellStyle name="40% - 强调文字颜色 6 3 2 2" xfId="1721"/>
    <cellStyle name="40% - 强调文字颜色 6 3 2 2 2" xfId="1722"/>
    <cellStyle name="40% - 强调文字颜色 6 3 2 2 2 2" xfId="1723"/>
    <cellStyle name="好_Book1_表8-3 2" xfId="1724"/>
    <cellStyle name="40% - 强调文字颜色 6 3 2 3" xfId="1725"/>
    <cellStyle name="40% - 强调文字颜色 6 3 2 3 2" xfId="1726"/>
    <cellStyle name="40% - 强调文字颜色 6 3 2 4" xfId="1727"/>
    <cellStyle name="常规 130" xfId="1728"/>
    <cellStyle name="常规 125" xfId="1729"/>
    <cellStyle name="40% - 强调文字颜色 6 3 2 4 2" xfId="1730"/>
    <cellStyle name="差_县级公安机关公用经费标准奖励测算方案（定稿） 2" xfId="1731"/>
    <cellStyle name="差_BR2_代表处4.18周报 2 2 3" xfId="1732"/>
    <cellStyle name="40% - 强调文字颜色 6 3 3" xfId="1733"/>
    <cellStyle name="40% - 强调文字颜色 6 3 3 2" xfId="1734"/>
    <cellStyle name="40% - 强调文字颜色 6 3 3 2 2" xfId="1735"/>
    <cellStyle name="40% - 强调文字颜色 6 3 3 2 2 2" xfId="1736"/>
    <cellStyle name="40% - 强调文字颜色 6 3 3 3" xfId="1737"/>
    <cellStyle name="40% - 强调文字颜色 6 3 3 3 2" xfId="1738"/>
    <cellStyle name="40% - 强调文字颜色 6 3 3 4" xfId="1739"/>
    <cellStyle name="40% - 强调文字颜色 6 3 3 4 2" xfId="1740"/>
    <cellStyle name="好_Book1_1_表4-4 " xfId="1741"/>
    <cellStyle name="40% - 强调文字颜色 6 3 4" xfId="1742"/>
    <cellStyle name="40% - 强调文字颜色 6 3 4 2" xfId="1743"/>
    <cellStyle name="差_5334_2006年迪庆县级财政报表附表_表8-3" xfId="1744"/>
    <cellStyle name="40% - 强调文字颜色 6 3 5" xfId="1745"/>
    <cellStyle name="40% - 强调文字颜色 6 3 5 2" xfId="1746"/>
    <cellStyle name="40% - 强调文字颜色 6 4" xfId="1747"/>
    <cellStyle name="60% - 强调文字颜色 4 2 2" xfId="1748"/>
    <cellStyle name="差_建行_表4-4  2" xfId="1749"/>
    <cellStyle name="40% - 强调文字颜色 6 4 2" xfId="1750"/>
    <cellStyle name="60% - 强调文字颜色 4 2 2 2" xfId="1751"/>
    <cellStyle name="差_1110洱源县_表4-3" xfId="1752"/>
    <cellStyle name="40% - 强调文字颜色 6 4 2 2" xfId="1753"/>
    <cellStyle name="60% - 强调文字颜色 4 2 2 2 2" xfId="1754"/>
    <cellStyle name="差_1110洱源县_表4-3 2" xfId="1755"/>
    <cellStyle name="40% - 强调文字颜色 6 5" xfId="1756"/>
    <cellStyle name="60% - 强调文字颜色 4 2 3" xfId="1757"/>
    <cellStyle name="40% - 强调文字颜色 6 5 2" xfId="1758"/>
    <cellStyle name="60% - 强调文字颜色 4 2 3 2" xfId="1759"/>
    <cellStyle name="40% - 强调文字颜色 6 5 2 2" xfId="1760"/>
    <cellStyle name="60% - 强调文字颜色 4 2 3 2 2" xfId="1761"/>
    <cellStyle name="差_2007年政法部门业务指标 3" xfId="1762"/>
    <cellStyle name="差_Book1_银行账户情况表_2010年12月_表4-4 " xfId="1763"/>
    <cellStyle name="40% - 强调文字颜色 6 5 3" xfId="1764"/>
    <cellStyle name="好_2009年一般性转移支付标准工资_~5676413 2 2 2" xfId="1765"/>
    <cellStyle name="60% - 强调文字颜色 4 2 3 3" xfId="1766"/>
    <cellStyle name="60% - 强调文字颜色 2 3 3 2" xfId="1767"/>
    <cellStyle name="60% - 强调文字颜色 4 2 4" xfId="1768"/>
    <cellStyle name="注释 3 2" xfId="1769"/>
    <cellStyle name="差_0502通海县_表4-3" xfId="1770"/>
    <cellStyle name="40% - 强调文字颜色 6 6" xfId="1771"/>
    <cellStyle name="差_2009年一般性转移支付标准工资_~5676413_2016年1月13日人大报告表格定版 王丽君 2 2" xfId="1772"/>
    <cellStyle name="60% - Accent1" xfId="1773"/>
    <cellStyle name="60% - Accent2" xfId="1774"/>
    <cellStyle name="好_2016年基金预算表格_表8-3 2" xfId="1775"/>
    <cellStyle name="差_Book1_1 5 2" xfId="1776"/>
    <cellStyle name="60% - Accent2 2" xfId="1777"/>
    <cellStyle name="差_Book1_1 5 2 2" xfId="1778"/>
    <cellStyle name="60% - Accent3 2" xfId="1779"/>
    <cellStyle name="60% - Accent4" xfId="1780"/>
    <cellStyle name="per.style" xfId="1781"/>
    <cellStyle name="60% - Accent4 2" xfId="1782"/>
    <cellStyle name="per.style 2" xfId="1783"/>
    <cellStyle name="60% - Accent5" xfId="1784"/>
    <cellStyle name="60% - Accent5 2" xfId="1785"/>
    <cellStyle name="60% - Accent6" xfId="1786"/>
    <cellStyle name="差_2009年一般性转移支付标准工资_奖励补助测算5.24冯铸_2016年1月13日人大报告表格定版 王丽君" xfId="1787"/>
    <cellStyle name="60% - Accent6 2" xfId="1788"/>
    <cellStyle name="差_2009年一般性转移支付标准工资_奖励补助测算5.24冯铸_2016年1月13日人大报告表格定版 王丽君 2" xfId="1789"/>
    <cellStyle name="60% - 强调文字颜色 1 2" xfId="1790"/>
    <cellStyle name="60% - 强调文字颜色 1 2 2" xfId="1791"/>
    <cellStyle name="60% - 强调文字颜色 1 2 2 2" xfId="1792"/>
    <cellStyle name="60% - 强调文字颜色 1 2 2 2 2" xfId="1793"/>
    <cellStyle name="60% - 强调文字颜色 1 2 2 2 2 2" xfId="1794"/>
    <cellStyle name="60% - 强调文字颜色 5 6" xfId="1795"/>
    <cellStyle name="差_2009年一般性转移支付标准工资_奖励补助测算5.24冯铸_表8-3" xfId="1796"/>
    <cellStyle name="60% - 强调文字颜色 1 2 2 2 3" xfId="1797"/>
    <cellStyle name="60% - 强调文字颜色 1 2 2 2 3 2" xfId="1798"/>
    <cellStyle name="60% - 强调文字颜色 6 6" xfId="1799"/>
    <cellStyle name="60% - 强调文字颜色 1 2 2 3" xfId="1800"/>
    <cellStyle name="60% - 强调文字颜色 1 2 2 4" xfId="1801"/>
    <cellStyle name="差_地方配套按人均增幅控制8.30一般预算平均增幅、人均可用财力平均增幅两次控制、社会治安系数调整、案件数调整xl_2016年1月13日人大报告表格定版 王丽君" xfId="1802"/>
    <cellStyle name="60% - 强调文字颜色 1 2 2 4 2" xfId="1803"/>
    <cellStyle name="差_地方配套按人均增幅控制8.30一般预算平均增幅、人均可用财力平均增幅两次控制、社会治安系数调整、案件数调整xl_2016年1月13日人大报告表格定版 王丽君 2" xfId="1804"/>
    <cellStyle name="60% - 强调文字颜色 1 2 3" xfId="1805"/>
    <cellStyle name="差_2009年一般性转移支付标准工资_奖励补助测算5.23新_表4-4  2" xfId="1806"/>
    <cellStyle name="差_2013年青山湖国税稽查(1) 2 2" xfId="1807"/>
    <cellStyle name="60% - 强调文字颜色 1 2 3 2" xfId="1808"/>
    <cellStyle name="差_2013年青山湖国税稽查(1) 2 2 2" xfId="1809"/>
    <cellStyle name="60% - 强调文字颜色 1 2 3 2 2" xfId="1810"/>
    <cellStyle name="差_2013年青山湖国税稽查(1) 2 2 2 2" xfId="1811"/>
    <cellStyle name="60% - 强调文字颜色 1 2 3 3" xfId="1812"/>
    <cellStyle name="Tickmark" xfId="1813"/>
    <cellStyle name="60% - 强调文字颜色 1 2 3 4" xfId="1814"/>
    <cellStyle name="60% - 强调文字颜色 1 2 3 4 2" xfId="1815"/>
    <cellStyle name="60% - 强调文字颜色 1 2 4" xfId="1816"/>
    <cellStyle name="差_2013年青山湖国税稽查(1) 2 3" xfId="1817"/>
    <cellStyle name="60% - 强调文字颜色 1 2 4 2" xfId="1818"/>
    <cellStyle name="差_2013年青山湖国税稽查(1) 2 3 2" xfId="1819"/>
    <cellStyle name="60% - 强调文字颜色 1 2 4 2 2" xfId="1820"/>
    <cellStyle name="60% - 强调文字颜色 1 2 4 3" xfId="1821"/>
    <cellStyle name="好_2006年在职人员情况_表8-3 2" xfId="1822"/>
    <cellStyle name="60% - 强调文字颜色 1 2 5" xfId="1823"/>
    <cellStyle name="ColLevel_0" xfId="1824"/>
    <cellStyle name="60% - 强调文字颜色 1 2 6" xfId="1825"/>
    <cellStyle name="标题 2 2 3 2 2" xfId="1826"/>
    <cellStyle name="60% - 强调文字颜色 1 2 6 2" xfId="1827"/>
    <cellStyle name="差_00省级(打印)_表4-3" xfId="1828"/>
    <cellStyle name="60% - 强调文字颜色 1 2 7" xfId="1829"/>
    <cellStyle name="60% - 强调文字颜色 1 2 7 2" xfId="1830"/>
    <cellStyle name="60% - 强调文字颜色 1 2 8" xfId="1831"/>
    <cellStyle name="60% - 强调文字颜色 1 3" xfId="1832"/>
    <cellStyle name="60% - 强调文字颜色 1 3 2" xfId="1833"/>
    <cellStyle name="60% - 强调文字颜色 1 3 2 2" xfId="1834"/>
    <cellStyle name="60% - 强调文字颜色 1 3 2 2 2" xfId="1835"/>
    <cellStyle name="60% - 强调文字颜色 1 3 2 2 2 2" xfId="1836"/>
    <cellStyle name="60% - 强调文字颜色 1 3 2 3" xfId="1837"/>
    <cellStyle name="好_1110洱源县_表4-3 2" xfId="1838"/>
    <cellStyle name="60% - 强调文字颜色 1 3 3" xfId="1839"/>
    <cellStyle name="差_2013年青山湖国税稽查(1) 3 2" xfId="1840"/>
    <cellStyle name="60% - 强调文字颜色 1 3 3 2" xfId="1841"/>
    <cellStyle name="60% - 强调文字颜色 1 3 3 2 2" xfId="1842"/>
    <cellStyle name="60% - 强调文字颜色 1 3 3 3 2" xfId="1843"/>
    <cellStyle name="差_第五部分(才淼、饶永宏） 2" xfId="1844"/>
    <cellStyle name="60% - 强调文字颜色 1 3 4" xfId="1845"/>
    <cellStyle name="60% - 强调文字颜色 1 3 4 2" xfId="1846"/>
    <cellStyle name="常规 2 30 2" xfId="1847"/>
    <cellStyle name="常规 2 25 2" xfId="1848"/>
    <cellStyle name="差_2006年在职人员情况_2016年1月13日人大报告表格定版 王丽君 3" xfId="1849"/>
    <cellStyle name="60% - 强调文字颜色 1 4" xfId="1850"/>
    <cellStyle name="60% - 强调文字颜色 1 4 2" xfId="1851"/>
    <cellStyle name="差_2007年政法部门业务指标 2 3" xfId="1852"/>
    <cellStyle name="60% - 强调文字颜色 1 4 2 2" xfId="1853"/>
    <cellStyle name="差_1003牟定县 2 3" xfId="1854"/>
    <cellStyle name="60% - 强调文字颜色 1 5" xfId="1855"/>
    <cellStyle name="输出 2 2 3 3" xfId="1856"/>
    <cellStyle name="差_Book1_县公司_2016年1月13日人大报告表格定版 王丽君 3 2" xfId="1857"/>
    <cellStyle name="60% - 强调文字颜色 1 5 2" xfId="1858"/>
    <cellStyle name="60% - 强调文字颜色 1 5 2 2" xfId="1859"/>
    <cellStyle name="好_2006年水利统计指标统计表 3 2" xfId="1860"/>
    <cellStyle name="60% - 强调文字颜色 1 6" xfId="1861"/>
    <cellStyle name="差_2009年一般性转移支付标准工资_奖励补助测算5.24冯铸_表4-3" xfId="1862"/>
    <cellStyle name="60% - 强调文字颜色 1 6 2" xfId="1863"/>
    <cellStyle name="差_2009年一般性转移支付标准工资_奖励补助测算5.24冯铸_表4-3 2" xfId="1864"/>
    <cellStyle name="60% - 强调文字颜色 1 6 2 2" xfId="1865"/>
    <cellStyle name="差_高中教师人数（教育厅1.6日提供） 2 3" xfId="1866"/>
    <cellStyle name="60% - 强调文字颜色 1 6 3" xfId="1867"/>
    <cellStyle name="60% - 强调文字颜色 1 7" xfId="1868"/>
    <cellStyle name="标题 3 3 2 2" xfId="1869"/>
    <cellStyle name="差_11大理_表4-3 2" xfId="1870"/>
    <cellStyle name="差_地方配套按人均增幅控制8.30一般预算平均增幅、人均可用财力平均增幅两次控制、社会治安系数调整、案件数调整xl_表4-4  2" xfId="1871"/>
    <cellStyle name="60% - 强调文字颜色 2 2" xfId="1872"/>
    <cellStyle name="60% - 强调文字颜色 2 2 2" xfId="1873"/>
    <cellStyle name="60% - 强调文字颜色 2 2 2 2 2" xfId="1874"/>
    <cellStyle name="差_BR4 6" xfId="1875"/>
    <cellStyle name="60% - 强调文字颜色 2 2 2 2 2 2" xfId="1876"/>
    <cellStyle name="差_BR4 6 2" xfId="1877"/>
    <cellStyle name="60% - 强调文字颜色 2 2 2 2 3" xfId="1878"/>
    <cellStyle name="差_BR4 7" xfId="1879"/>
    <cellStyle name="60% - 强调文字颜色 2 2 2 2 3 2" xfId="1880"/>
    <cellStyle name="差_BR4 7 2" xfId="1881"/>
    <cellStyle name="60% - 强调文字颜色 2 2 2 3" xfId="1882"/>
    <cellStyle name="60% - 强调文字颜色 2 2 2 3 2" xfId="1883"/>
    <cellStyle name="60% - 强调文字颜色 2 2 2 3 2 2" xfId="1884"/>
    <cellStyle name="60% - 强调文字颜色 2 2 2 3 3" xfId="1885"/>
    <cellStyle name="差_2007年可用财力_2016年1月13日人大报告表格定版 王丽君" xfId="1886"/>
    <cellStyle name="60% - 强调文字颜色 2 2 2 4" xfId="1887"/>
    <cellStyle name="差_2、土地面积、人口、粮食产量基本情况_2016年1月13日人大报告表格定版 王丽君 2" xfId="1888"/>
    <cellStyle name="差_2006年分析表" xfId="1889"/>
    <cellStyle name="差_2009年一般性转移支付标准工资_~4190974 3 2" xfId="1890"/>
    <cellStyle name="60% - 强调文字颜色 2 2 2 4 2" xfId="1891"/>
    <cellStyle name="差_2、土地面积、人口、粮食产量基本情况_2016年1月13日人大报告表格定版 王丽君 2 2" xfId="1892"/>
    <cellStyle name="好_市残联2016年基金预算表 2 3" xfId="1893"/>
    <cellStyle name="差_2006年分析表 2" xfId="1894"/>
    <cellStyle name="差_云南省2008年转移支付测算——州市本级考核部分及政策性测算_2016年1月13日人大报告表格定版 王丽君 3 2" xfId="1895"/>
    <cellStyle name="60% - 强调文字颜色 2 2 3" xfId="1896"/>
    <cellStyle name="60% - 强调文字颜色 2 2 3 2" xfId="1897"/>
    <cellStyle name="60% - 强调文字颜色 3 2 4" xfId="1898"/>
    <cellStyle name="60% - 强调文字颜色 2 2 3 2 2" xfId="1899"/>
    <cellStyle name="60% - 强调文字颜色 3 2 4 2" xfId="1900"/>
    <cellStyle name="60% - 强调文字颜色 2 2 3 2 2 2" xfId="1901"/>
    <cellStyle name="60% - 强调文字颜色 3 2 4 2 2" xfId="1902"/>
    <cellStyle name="差_2006年分析表_表4-3" xfId="1903"/>
    <cellStyle name="60% - 强调文字颜色 2 2 3 3" xfId="1904"/>
    <cellStyle name="60% - 强调文字颜色 3 2 5" xfId="1905"/>
    <cellStyle name="comma zerodec 2" xfId="1906"/>
    <cellStyle name="差_2009年一般性转移支付标准工资_~4190974_2016年1月13日人大报告表格定版 王丽君 2 2 2" xfId="1907"/>
    <cellStyle name="差_2009年一般性转移支付标准工资_地方配套按人均增幅控制8.30一般预算平均增幅、人均可用财力平均增幅两次控制、社会治安系数调整、案件数调整xl_2016年1月13日人大报告表格定版 王丽君 2 2" xfId="1908"/>
    <cellStyle name="60% - 强调文字颜色 2 2 3 3 2" xfId="1909"/>
    <cellStyle name="差_2009年一般性转移支付标准工资_地方配套按人均增幅控制8.30一般预算平均增幅、人均可用财力平均增幅两次控制、社会治安系数调整、案件数调整xl_2016年1月13日人大报告表格定版 王丽君 2 2 2" xfId="1910"/>
    <cellStyle name="60% - 强调文字颜色 2 2 3 4" xfId="1911"/>
    <cellStyle name="60% - 强调文字颜色 3 2 6" xfId="1912"/>
    <cellStyle name="差_2009年一般性转移支付标准工资_~4190974 4 2" xfId="1913"/>
    <cellStyle name="差_2009年一般性转移支付标准工资_地方配套按人均增幅控制8.30一般预算平均增幅、人均可用财力平均增幅两次控制、社会治安系数调整、案件数调整xl_2016年1月13日人大报告表格定版 王丽君 2 3" xfId="1914"/>
    <cellStyle name="60% - 强调文字颜色 2 2 3 4 2" xfId="1915"/>
    <cellStyle name="60% - 强调文字颜色 3 2 6 2" xfId="1916"/>
    <cellStyle name="差_2007年可用财力" xfId="1917"/>
    <cellStyle name="差_云南省2008年转移支付测算——州市本级考核部分及政策性测算_2016年1月13日人大报告表格定版 王丽君 2 2 2" xfId="1918"/>
    <cellStyle name="60% - 强调文字颜色 2 2 4" xfId="1919"/>
    <cellStyle name="差_2009年一般性转移支付标准工资_地方配套按人均增幅控制8.30xl_表4-3" xfId="1920"/>
    <cellStyle name="60% - 强调文字颜色 2 2 4 2" xfId="1921"/>
    <cellStyle name="60% - 强调文字颜色 3 3 4" xfId="1922"/>
    <cellStyle name="差_2009年一般性转移支付标准工资_地方配套按人均增幅控制8.30xl_表4-3 2" xfId="1923"/>
    <cellStyle name="60% - 强调文字颜色 2 2 4 2 2" xfId="1924"/>
    <cellStyle name="60% - 强调文字颜色 3 3 4 2" xfId="1925"/>
    <cellStyle name="差_2007年检察院案件数_2016年1月13日人大报告表格定版 王丽君 2 3" xfId="1926"/>
    <cellStyle name="60% - 强调文字颜色 2 2 4 3" xfId="1927"/>
    <cellStyle name="差_2009年一般性转移支付标准工资_地方配套按人均增幅控制8.30一般预算平均增幅、人均可用财力平均增幅两次控制、社会治安系数调整、案件数调整xl_2016年1月13日人大报告表格定版 王丽君 3 2" xfId="1928"/>
    <cellStyle name="好_三季度－表二_2016年1月13日人大报告表格定版 王丽君" xfId="1929"/>
    <cellStyle name="60% - 强调文字颜色 2 2 4 3 2" xfId="1930"/>
    <cellStyle name="60% - 强调文字颜色 2 2 5" xfId="1931"/>
    <cellStyle name="60% - 强调文字颜色 2 2 6" xfId="1932"/>
    <cellStyle name="差_上报格式（2016年市本级收支余） 3" xfId="1933"/>
    <cellStyle name="标题 2 2 4 2 2" xfId="1934"/>
    <cellStyle name="60% - 强调文字颜色 2 2 6 2" xfId="1935"/>
    <cellStyle name="60% - 强调文字颜色 2 3 2" xfId="1936"/>
    <cellStyle name="60% - 强调文字颜色 2 3 2 2" xfId="1937"/>
    <cellStyle name="60% - 强调文字颜色 2 3 2 2 2" xfId="1938"/>
    <cellStyle name="60% - 强调文字颜色 2 3 2 2 2 2" xfId="1939"/>
    <cellStyle name="60% - 强调文字颜色 2 3 2 3" xfId="1940"/>
    <cellStyle name="60% - 强调文字颜色 2 3 2 3 2" xfId="1941"/>
    <cellStyle name="60% - 强调文字颜色 2 3 3" xfId="1942"/>
    <cellStyle name="差_2009年一般性转移支付标准工资_~5676413_2016年1月13日人大报告表格定版 王丽君 2" xfId="1943"/>
    <cellStyle name="60% - 强调文字颜色 2 3 3 2 2" xfId="1944"/>
    <cellStyle name="60% - 强调文字颜色 4 2 4 2" xfId="1945"/>
    <cellStyle name="差_2009年一般性转移支付标准工资_~5676413_2016年1月13日人大报告表格定版 王丽君 2 2 2" xfId="1946"/>
    <cellStyle name="60% - 强调文字颜色 2 3 3 3 2" xfId="1947"/>
    <cellStyle name="60% - 强调文字颜色 2 3 4" xfId="1948"/>
    <cellStyle name="差_2009年一般性转移支付标准工资_~5676413_2016年1月13日人大报告表格定版 王丽君 3" xfId="1949"/>
    <cellStyle name="60% - 强调文字颜色 2 3 4 2" xfId="1950"/>
    <cellStyle name="60% - 强调文字颜色 4 3 4" xfId="1951"/>
    <cellStyle name="常规 22" xfId="1952"/>
    <cellStyle name="常规 17" xfId="1953"/>
    <cellStyle name="差_2009年一般性转移支付标准工资_~5676413_2016年1月13日人大报告表格定版 王丽君 3 2" xfId="1954"/>
    <cellStyle name="60% - 强调文字颜色 2 4" xfId="1955"/>
    <cellStyle name="60% - 强调文字颜色 2 4 2" xfId="1956"/>
    <cellStyle name="60% - 强调文字颜色 2 4 2 2" xfId="1957"/>
    <cellStyle name="60% - 强调文字颜色 2 5" xfId="1958"/>
    <cellStyle name="差_2009年一般性转移支付标准工资_不用软件计算9.1不考虑经费管理评价xl_2016年1月13日人大报告表格定版 王丽君 2 2 2" xfId="1959"/>
    <cellStyle name="60% - 强调文字颜色 2 5 2" xfId="1960"/>
    <cellStyle name="콤마_BOILER-CO1" xfId="1961"/>
    <cellStyle name="60% - 强调文字颜色 2 5 2 2" xfId="1962"/>
    <cellStyle name="sstot 3" xfId="1963"/>
    <cellStyle name="好_2006年水利统计指标统计表 4 2" xfId="1964"/>
    <cellStyle name="60% - 强调文字颜色 2 6" xfId="1965"/>
    <cellStyle name="Comma [0] 2 2 2 2" xfId="1966"/>
    <cellStyle name="差_00省级(打印)_表4-4 " xfId="1967"/>
    <cellStyle name="60% - 强调文字颜色 2 6 2" xfId="1968"/>
    <cellStyle name="60% - 强调文字颜色 2 6 2 2" xfId="1969"/>
    <cellStyle name="差_2009年一般性转移支付标准工资_奖励补助测算5.23新_2016年1月13日人大报告表格定版 王丽君 2 3" xfId="1970"/>
    <cellStyle name="差_汇总_表8-2" xfId="1971"/>
    <cellStyle name="60% - 强调文字颜色 2 6 3" xfId="1972"/>
    <cellStyle name="差_2009年一般性转移支付标准工资_地方配套按人均增幅控制8.30xl_表8-2" xfId="1973"/>
    <cellStyle name="差_BR3_代表处4.18周报 2" xfId="1974"/>
    <cellStyle name="60% - 强调文字颜色 2 7" xfId="1975"/>
    <cellStyle name="标题 3 3 3 2" xfId="1976"/>
    <cellStyle name="好_建行_表8-2 2" xfId="1977"/>
    <cellStyle name="60% - 强调文字颜色 3 2" xfId="1978"/>
    <cellStyle name="差_Book1_县公司_表8-3" xfId="1979"/>
    <cellStyle name="60% - 强调文字颜色 3 2 2" xfId="1980"/>
    <cellStyle name="60% - 强调文字颜色 3 2 2 2" xfId="1981"/>
    <cellStyle name="60% - 强调文字颜色 3 2 2 2 2" xfId="1982"/>
    <cellStyle name="60% - 强调文字颜色 3 2 2 2 2 2" xfId="1983"/>
    <cellStyle name="60% - 强调文字颜色 3 2 2 2 3" xfId="1984"/>
    <cellStyle name="60% - 强调文字颜色 3 2 2 2 3 2" xfId="1985"/>
    <cellStyle name="差_530623_2006年县级财政报表附表" xfId="1986"/>
    <cellStyle name="60% - 强调文字颜色 3 2 2 3 2" xfId="1987"/>
    <cellStyle name="60% - 强调文字颜色 3 2 2 3 2 2" xfId="1988"/>
    <cellStyle name="60% - 强调文字颜色 3 2 2 3 3" xfId="1989"/>
    <cellStyle name="60% - 强调文字颜色 3 2 2 4" xfId="1990"/>
    <cellStyle name="差_2009年一般性转移支付标准工资_~5676413_表8-2 2" xfId="1991"/>
    <cellStyle name="60% - 强调文字颜色 3 2 2 4 2" xfId="1992"/>
    <cellStyle name="60% - 强调文字颜色 3 2 3" xfId="1993"/>
    <cellStyle name="差_0502通海县 3 2" xfId="1994"/>
    <cellStyle name="差_2015年财政支出明细账" xfId="1995"/>
    <cellStyle name="60% - 强调文字颜色 3 2 3 2" xfId="1996"/>
    <cellStyle name="差_2015年财政支出明细账 2" xfId="1997"/>
    <cellStyle name="60% - 强调文字颜色 3 2 3 2 2" xfId="1998"/>
    <cellStyle name="差_2015年财政支出明细账 2 2" xfId="1999"/>
    <cellStyle name="60% - 强调文字颜色 3 2 3 2 2 2" xfId="2000"/>
    <cellStyle name="60% - 强调文字颜色 3 2 3 3" xfId="2001"/>
    <cellStyle name="60% - 强调文字颜色 3 2 3 3 2" xfId="2002"/>
    <cellStyle name="60% - 强调文字颜色 3 2 3 4" xfId="2003"/>
    <cellStyle name="差_2009年一般性转移支付标准工资_~5676413_表8-3 2" xfId="2004"/>
    <cellStyle name="60% - 强调文字颜色 3 2 3 4 2" xfId="2005"/>
    <cellStyle name="60% - 强调文字颜色 3 2 4 3" xfId="2006"/>
    <cellStyle name="60% - 强调文字颜色 3 2 4 3 2" xfId="2007"/>
    <cellStyle name="差_1110洱源县 3" xfId="2008"/>
    <cellStyle name="好_BR4_代表处4.18周报 7" xfId="2009"/>
    <cellStyle name="60% - 强调文字颜色 3 3 2" xfId="2010"/>
    <cellStyle name="好_BR4_代表处4.18周报 7 2" xfId="2011"/>
    <cellStyle name="60% - 强调文字颜色 3 3 2 2" xfId="2012"/>
    <cellStyle name="60% - 强调文字颜色 3 3 2 2 2" xfId="2013"/>
    <cellStyle name="差_Book1_银行账户情况表_2010年12月_表4-3" xfId="2014"/>
    <cellStyle name="常规 2 5" xfId="2015"/>
    <cellStyle name="60% - 强调文字颜色 3 3 2 2 2 2" xfId="2016"/>
    <cellStyle name="60% - 强调文字颜色 3 3 2 3" xfId="2017"/>
    <cellStyle name="60% - 强调文字颜色 3 3 2 3 2" xfId="2018"/>
    <cellStyle name="差_2008云南省分县市中小学教职工统计表（教育厅提供）_表4-3" xfId="2019"/>
    <cellStyle name="60% - 强调文字颜色 3 3 3" xfId="2020"/>
    <cellStyle name="差_2013年城乡基本公共卫生服务经费分配表 2 2 2" xfId="2021"/>
    <cellStyle name="差_建行_表4-3" xfId="2022"/>
    <cellStyle name="60% - 强调文字颜色 3 3 3 2" xfId="2023"/>
    <cellStyle name="差_2007年人员分部门统计表_表8-2" xfId="2024"/>
    <cellStyle name="差_2013年城乡基本公共卫生服务经费分配表 2 2 2 2" xfId="2025"/>
    <cellStyle name="差_M01-2(州市补助收入) 4" xfId="2026"/>
    <cellStyle name="差_建行_表4-3 2" xfId="2027"/>
    <cellStyle name="Accent3 - 40% 2 2" xfId="2028"/>
    <cellStyle name="60% - 强调文字颜色 3 3 3 3 2" xfId="2029"/>
    <cellStyle name="差_2007年人员分部门统计表_表8-3 2" xfId="2030"/>
    <cellStyle name="60% - 强调文字颜色 3 4" xfId="2031"/>
    <cellStyle name="60% - 强调文字颜色 3 4 2" xfId="2032"/>
    <cellStyle name="60% - 强调文字颜色 3 4 2 2" xfId="2033"/>
    <cellStyle name="60% - 强调文字颜色 3 5" xfId="2034"/>
    <cellStyle name="差_三季度－表二_表4-3 2" xfId="2035"/>
    <cellStyle name="标题 1 2 3 2 2" xfId="2036"/>
    <cellStyle name="60% - 强调文字颜色 3 5 2" xfId="2037"/>
    <cellStyle name="60% - 强调文字颜色 3 5 2 2" xfId="2038"/>
    <cellStyle name="60% - 强调文字颜色 3 6" xfId="2039"/>
    <cellStyle name="60% - 强调文字颜色 3 6 2" xfId="2040"/>
    <cellStyle name="差_Book1_县公司 2 3" xfId="2041"/>
    <cellStyle name="60% - 强调文字颜色 3 6 2 2" xfId="2042"/>
    <cellStyle name="60% - 强调文字颜色 3 6 3" xfId="2043"/>
    <cellStyle name="60% - 强调文字颜色 3 7" xfId="2044"/>
    <cellStyle name="好_建行_表8-3 2" xfId="2045"/>
    <cellStyle name="60% - 强调文字颜色 4 2" xfId="2046"/>
    <cellStyle name="差_建行_表4-4 " xfId="2047"/>
    <cellStyle name="60% - 强调文字颜色 4 2 2 2 2 2" xfId="2048"/>
    <cellStyle name="60% - 强调文字颜色 4 2 2 2 3" xfId="2049"/>
    <cellStyle name="60% - 强调文字颜色 4 2 2 2 3 2" xfId="2050"/>
    <cellStyle name="60% - 强调文字颜色 4 2 2 3" xfId="2051"/>
    <cellStyle name="60% - 强调文字颜色 4 2 2 3 2" xfId="2052"/>
    <cellStyle name="60% - 强调文字颜色 4 2 2 3 2 2" xfId="2053"/>
    <cellStyle name="标题 3 6" xfId="2054"/>
    <cellStyle name="差_BR1 3 3" xfId="2055"/>
    <cellStyle name="60% - 强调文字颜色 4 2 2 3 3" xfId="2056"/>
    <cellStyle name="链接单元格 2 6 2" xfId="2057"/>
    <cellStyle name="60% - 强调文字颜色 4 2 2 4" xfId="2058"/>
    <cellStyle name="60% - 强调文字颜色 4 2 2 4 2" xfId="2059"/>
    <cellStyle name="差_奖励补助测算7.25 (version 1) (version 1)_2016年1月13日人大报告表格定版 王丽君" xfId="2060"/>
    <cellStyle name="60% - 强调文字颜色 4 2 3 2 2 2" xfId="2061"/>
    <cellStyle name="差_2007年政法部门业务指标 3 2" xfId="2062"/>
    <cellStyle name="链接单元格 2 7 2" xfId="2063"/>
    <cellStyle name="60% - 强调文字颜色 4 2 3 4" xfId="2064"/>
    <cellStyle name="60% - 强调文字颜色 4 2 4 2 2" xfId="2065"/>
    <cellStyle name="60% - 强调文字颜色 4 2 4 3" xfId="2066"/>
    <cellStyle name="60% - 强调文字颜色 4 2 4 3 2" xfId="2067"/>
    <cellStyle name="60% - 强调文字颜色 4 2 6" xfId="2068"/>
    <cellStyle name="60% - 强调文字颜色 4 2 6 2" xfId="2069"/>
    <cellStyle name="差_1110洱源县_表8-3" xfId="2070"/>
    <cellStyle name="60% - 强调文字颜色 4 3" xfId="2071"/>
    <cellStyle name="60% - 强调文字颜色 4 3 2" xfId="2072"/>
    <cellStyle name="60% - 强调文字颜色 4 3 2 2" xfId="2073"/>
    <cellStyle name="常规 20 2" xfId="2074"/>
    <cellStyle name="百分比 2 6" xfId="2075"/>
    <cellStyle name="60% - 强调文字颜色 4 3 2 2 2" xfId="2076"/>
    <cellStyle name="常规 20 2 2" xfId="2077"/>
    <cellStyle name="百分比 2 6 2" xfId="2078"/>
    <cellStyle name="60% - 强调文字颜色 4 3 2 2 2 2" xfId="2079"/>
    <cellStyle name="60% - 强调文字颜色 6 2 4 3" xfId="2080"/>
    <cellStyle name="常规 20 2 2 2" xfId="2081"/>
    <cellStyle name="百分比 2 6 2 2" xfId="2082"/>
    <cellStyle name="差_城建部门_表8-3" xfId="2083"/>
    <cellStyle name="60% - 强调文字颜色 4 3 2 3" xfId="2084"/>
    <cellStyle name="60% - 强调文字颜色 4 3 2 3 2" xfId="2085"/>
    <cellStyle name="Percent [2]" xfId="2086"/>
    <cellStyle name="好_2016年基金预算表格_表4-4 " xfId="2087"/>
    <cellStyle name="60% - 强调文字颜色 4 3 3" xfId="2088"/>
    <cellStyle name="好_2016年基金预算表格_表4-4  2" xfId="2089"/>
    <cellStyle name="60% - 强调文字颜色 4 3 3 2" xfId="2090"/>
    <cellStyle name="60% - 强调文字颜色 4 3 3 2 2" xfId="2091"/>
    <cellStyle name="常规 21 2 2" xfId="2092"/>
    <cellStyle name="常规 16 2 2" xfId="2093"/>
    <cellStyle name="标题 8" xfId="2094"/>
    <cellStyle name="60% - 强调文字颜色 4 3 3 3" xfId="2095"/>
    <cellStyle name="60% - 强调文字颜色 4 3 3 3 2" xfId="2096"/>
    <cellStyle name="差_2009年一般性转移支付标准工资_奖励补助测算5.24冯铸 3" xfId="2097"/>
    <cellStyle name="60% - 强调文字颜色 4 3 4 2" xfId="2098"/>
    <cellStyle name="差_基础数据分析_表8-3" xfId="2099"/>
    <cellStyle name="60% - 强调文字颜色 4 4" xfId="2100"/>
    <cellStyle name="差_建行 2" xfId="2101"/>
    <cellStyle name="60% - 强调文字颜色 4 4 2" xfId="2102"/>
    <cellStyle name="差_建行 2 2" xfId="2103"/>
    <cellStyle name="60% - 强调文字颜色 4 4 2 2" xfId="2104"/>
    <cellStyle name="差_建行 2 2 2" xfId="2105"/>
    <cellStyle name="60% - 强调文字颜色 4 5" xfId="2106"/>
    <cellStyle name="差_建行 3" xfId="2107"/>
    <cellStyle name="60% - 强调文字颜色 4 5 2" xfId="2108"/>
    <cellStyle name="差_建行 3 2" xfId="2109"/>
    <cellStyle name="60% - 强调文字颜色 4 5 2 2" xfId="2110"/>
    <cellStyle name="差_检验表（调整后）_表8-3" xfId="2111"/>
    <cellStyle name="60% - 强调文字颜色 4 6" xfId="2112"/>
    <cellStyle name="差_建行 4" xfId="2113"/>
    <cellStyle name="60% - 强调文字颜色 4 6 2" xfId="2114"/>
    <cellStyle name="差_建行 4 2" xfId="2115"/>
    <cellStyle name="60% - 强调文字颜色 4 6 2 2" xfId="2116"/>
    <cellStyle name="60% - 强调文字颜色 4 6 3" xfId="2117"/>
    <cellStyle name="差_0502通海县_表8-2" xfId="2118"/>
    <cellStyle name="60% - 强调文字颜色 4 7" xfId="2119"/>
    <cellStyle name="60% - 强调文字颜色 5 2" xfId="2120"/>
    <cellStyle name="60% - 强调文字颜色 5 2 2" xfId="2121"/>
    <cellStyle name="60% - 强调文字颜色 5 2 2 2" xfId="2122"/>
    <cellStyle name="60% - 强调文字颜色 5 2 2 2 2" xfId="2123"/>
    <cellStyle name="差_~5676413_表4-3" xfId="2124"/>
    <cellStyle name="差_2009年一般性转移支付标准工资_奖励补助测算7.25 9" xfId="2125"/>
    <cellStyle name="60% - 强调文字颜色 5 2 2 2 2 2" xfId="2126"/>
    <cellStyle name="差_~5676413_表4-3 2" xfId="2127"/>
    <cellStyle name="差_2009年一般性转移支付标准工资_奖励补助测算7.25 9 2" xfId="2128"/>
    <cellStyle name="60% - 强调文字颜色 5 2 2 2 3" xfId="2129"/>
    <cellStyle name="60% - 强调文字颜色 5 2 2 2 3 2" xfId="2130"/>
    <cellStyle name="60% - 强调文字颜色 5 2 2 3" xfId="2131"/>
    <cellStyle name="60% - 强调文字颜色 5 2 2 3 2" xfId="2132"/>
    <cellStyle name="60% - 强调文字颜色 5 2 2 3 2 2" xfId="2133"/>
    <cellStyle name="60% - 强调文字颜色 5 2 2 3 3" xfId="2134"/>
    <cellStyle name="60% - 强调文字颜色 5 2 2 4" xfId="2135"/>
    <cellStyle name="差_奖励补助测算5.22测试_2016年1月13日人大报告表格定版 王丽君 2 2" xfId="2136"/>
    <cellStyle name="60% - 强调文字颜色 5 2 2 4 2" xfId="2137"/>
    <cellStyle name="差_奖励补助测算5.22测试_2016年1月13日人大报告表格定版 王丽君 2 2 2" xfId="2138"/>
    <cellStyle name="好_1110洱源县_表8-2 2" xfId="2139"/>
    <cellStyle name="60% - 强调文字颜色 5 2 3" xfId="2140"/>
    <cellStyle name="差_云南水利电力有限公司_表8-2" xfId="2141"/>
    <cellStyle name="60% - 强调文字颜色 5 2 3 2" xfId="2142"/>
    <cellStyle name="差_云南水利电力有限公司_表8-2 2" xfId="2143"/>
    <cellStyle name="60% - 强调文字颜色 5 2 3 2 2" xfId="2144"/>
    <cellStyle name="60% - 强调文字颜色 5 2 3 2 2 2" xfId="2145"/>
    <cellStyle name="差_云南水利电力有限公司_表8-3" xfId="2146"/>
    <cellStyle name="60% - 强调文字颜色 5 2 3 3" xfId="2147"/>
    <cellStyle name="60% - 强调文字颜色 5 2 3 4" xfId="2148"/>
    <cellStyle name="差_奖励补助测算5.22测试_2016年1月13日人大报告表格定版 王丽君 3 2" xfId="2149"/>
    <cellStyle name="60% - 强调文字颜色 5 2 4" xfId="2150"/>
    <cellStyle name="差_2006年水利统计指标统计表 2 2" xfId="2151"/>
    <cellStyle name="60% - 强调文字颜色 5 2 4 2" xfId="2152"/>
    <cellStyle name="差_2006年水利统计指标统计表 2 2 2" xfId="2153"/>
    <cellStyle name="60% - 强调文字颜色 5 2 4 2 2" xfId="2154"/>
    <cellStyle name="60% - 强调文字颜色 5 2 4 3" xfId="2155"/>
    <cellStyle name="60% - 强调文字颜色 5 2 4 3 2" xfId="2156"/>
    <cellStyle name="60% - 强调文字颜色 5 2 5" xfId="2157"/>
    <cellStyle name="差_2006年水利统计指标统计表 2 3" xfId="2158"/>
    <cellStyle name="好_Book1_县公司_表4-4 " xfId="2159"/>
    <cellStyle name="60% - 强调文字颜色 5 2 6" xfId="2160"/>
    <cellStyle name="60% - 强调文字颜色 5 2 6 2" xfId="2161"/>
    <cellStyle name="60% - 强调文字颜色 5 3" xfId="2162"/>
    <cellStyle name="差_M01-2(州市补助收入)_2016年1月13日人大报告表格定版 王丽君 2" xfId="2163"/>
    <cellStyle name="60% - 强调文字颜色 5 3 2" xfId="2164"/>
    <cellStyle name="好_BR3 2 3 3" xfId="2165"/>
    <cellStyle name="差_M01-2(州市补助收入)_2016年1月13日人大报告表格定版 王丽君 2 2" xfId="2166"/>
    <cellStyle name="差_表8-3_2016年1月13日人大报告表格定版 王丽君 3" xfId="2167"/>
    <cellStyle name="60% - 强调文字颜色 5 3 2 2" xfId="2168"/>
    <cellStyle name="好_BR3 2 3 3 2" xfId="2169"/>
    <cellStyle name="差_M01-2(州市补助收入)_2016年1月13日人大报告表格定版 王丽君 2 2 2" xfId="2170"/>
    <cellStyle name="差_表8-3_2016年1月13日人大报告表格定版 王丽君 3 2" xfId="2171"/>
    <cellStyle name="60% - 强调文字颜色 5 3 2 2 2" xfId="2172"/>
    <cellStyle name="60% - 强调文字颜色 5 3 2 2 2 2" xfId="2173"/>
    <cellStyle name="60% - 强调文字颜色 5 3 2 3" xfId="2174"/>
    <cellStyle name="60% - 强调文字颜色 5 3 2 3 2" xfId="2175"/>
    <cellStyle name="好_1110洱源县_表8-3 2" xfId="2176"/>
    <cellStyle name="60% - 强调文字颜色 5 3 3" xfId="2177"/>
    <cellStyle name="检查单元格 3 2 2" xfId="2178"/>
    <cellStyle name="差_M01-2(州市补助收入)_2016年1月13日人大报告表格定版 王丽君 2 3" xfId="2179"/>
    <cellStyle name="60% - 强调文字颜色 5 3 3 2" xfId="2180"/>
    <cellStyle name="60% - 强调文字颜色 5 3 3 2 2" xfId="2181"/>
    <cellStyle name="60% - 强调文字颜色 5 3 3 3" xfId="2182"/>
    <cellStyle name="60% - 强调文字颜色 5 3 3 3 2" xfId="2183"/>
    <cellStyle name="60% - 强调文字颜色 5 3 4" xfId="2184"/>
    <cellStyle name="差_2006年水利统计指标统计表 3 2" xfId="2185"/>
    <cellStyle name="60% - 强调文字颜色 5 3 4 2" xfId="2186"/>
    <cellStyle name="60% - 强调文字颜色 5 4" xfId="2187"/>
    <cellStyle name="差_2009年一般性转移支付标准工资_~5676413_表4-4  2" xfId="2188"/>
    <cellStyle name="差_M01-2(州市补助收入)_2016年1月13日人大报告表格定版 王丽君 3" xfId="2189"/>
    <cellStyle name="60% - 强调文字颜色 5 4 2" xfId="2190"/>
    <cellStyle name="差_M01-2(州市补助收入)_2016年1月13日人大报告表格定版 王丽君 3 2" xfId="2191"/>
    <cellStyle name="60% - 强调文字颜色 5 4 2 2" xfId="2192"/>
    <cellStyle name="60% - 强调文字颜色 5 5" xfId="2193"/>
    <cellStyle name="差_2009年一般性转移支付标准工资_奖励补助测算5.24冯铸_表8-2" xfId="2194"/>
    <cellStyle name="60% - 强调文字颜色 5 5 2" xfId="2195"/>
    <cellStyle name="差_2009年一般性转移支付标准工资_奖励补助测算5.24冯铸_表8-2 2" xfId="2196"/>
    <cellStyle name="好_2007年人员分部门统计表_2016年1月13日人大报告表格定版 王丽君 3" xfId="2197"/>
    <cellStyle name="60% - 强调文字颜色 5 5 2 2" xfId="2198"/>
    <cellStyle name="60% - 强调文字颜色 5 6 2" xfId="2199"/>
    <cellStyle name="差_2009年一般性转移支付标准工资_奖励补助测算5.24冯铸_表8-3 2" xfId="2200"/>
    <cellStyle name="60% - 强调文字颜色 5 6 2 2" xfId="2201"/>
    <cellStyle name="60% - 强调文字颜色 5 6 3" xfId="2202"/>
    <cellStyle name="差_三季度－表二_2016年1月13日人大报告表格定版 王丽君" xfId="2203"/>
    <cellStyle name="60% - 强调文字颜色 5 7" xfId="2204"/>
    <cellStyle name="差_2008年县级公安保障标准落实奖励经费分配测算 2" xfId="2205"/>
    <cellStyle name="60% - 强调文字颜色 6 2" xfId="2206"/>
    <cellStyle name="差_2009年一般性转移支付标准工资_奖励补助测算7.25 (version 1) (version 1) 2 2" xfId="2207"/>
    <cellStyle name="60% - 强调文字颜色 6 2 2" xfId="2208"/>
    <cellStyle name="差_2009年一般性转移支付标准工资_奖励补助测算7.25 (version 1) (version 1) 2 2 2" xfId="2209"/>
    <cellStyle name="60% - 强调文字颜色 6 2 2 2" xfId="2210"/>
    <cellStyle name="差_奖励补助测算7.23_2016年1月13日人大报告表格定版 王丽君" xfId="2211"/>
    <cellStyle name="60% - 强调文字颜色 6 2 2 2 2" xfId="2212"/>
    <cellStyle name="差_M01-2(州市补助收入)_表4-3" xfId="2213"/>
    <cellStyle name="差_奖励补助测算7.23_2016年1月13日人大报告表格定版 王丽君 2" xfId="2214"/>
    <cellStyle name="60% - 强调文字颜色 6 2 2 2 2 2" xfId="2215"/>
    <cellStyle name="差_奖励补助测算7.23_2016年1月13日人大报告表格定版 王丽君 2 2" xfId="2216"/>
    <cellStyle name="60% - 强调文字颜色 6 2 2 2 3" xfId="2217"/>
    <cellStyle name="差_奖励补助测算7.23_2016年1月13日人大报告表格定版 王丽君 3" xfId="2218"/>
    <cellStyle name="60% - 强调文字颜色 6 2 2 2 3 2" xfId="2219"/>
    <cellStyle name="差_奖励补助测算7.23_2016年1月13日人大报告表格定版 王丽君 3 2" xfId="2220"/>
    <cellStyle name="60% - 强调文字颜色 6 2 2 3" xfId="2221"/>
    <cellStyle name="60% - 强调文字颜色 6 2 2 3 2" xfId="2222"/>
    <cellStyle name="60% - 强调文字颜色 6 2 2 3 2 2" xfId="2223"/>
    <cellStyle name="差_奖励补助测算5.24冯铸_2016年1月13日人大报告表格定版 王丽君 3" xfId="2224"/>
    <cellStyle name="60% - 强调文字颜色 6 2 2 4" xfId="2225"/>
    <cellStyle name="差_检验表（调整后）" xfId="2226"/>
    <cellStyle name="60% - 强调文字颜色 6 2 2 4 2" xfId="2227"/>
    <cellStyle name="差_2009年一般性转移支付标准工资_~4190974_表8-3" xfId="2228"/>
    <cellStyle name="差_2009年一般性转移支付标准工资_奖励补助测算5.22测试 2 3" xfId="2229"/>
    <cellStyle name="差_2009年一般性转移支付标准工资_奖励补助测算7.25 13" xfId="2230"/>
    <cellStyle name="差_检验表（调整后） 2" xfId="2231"/>
    <cellStyle name="60% - 强调文字颜色 6 2 3" xfId="2232"/>
    <cellStyle name="差_2008云南省分县市中小学教职工统计表（教育厅提供）_2016年1月13日人大报告表格定版 王丽君 2 2 2" xfId="2233"/>
    <cellStyle name="60% - 强调文字颜色 6 2 3 2" xfId="2234"/>
    <cellStyle name="60% - 强调文字颜色 6 2 3 2 2" xfId="2235"/>
    <cellStyle name="差_Book1 4 3" xfId="2236"/>
    <cellStyle name="60% - 强调文字颜色 6 2 3 2 2 2" xfId="2237"/>
    <cellStyle name="差_11大理_表8-2" xfId="2238"/>
    <cellStyle name="差_Book1 4 3 2" xfId="2239"/>
    <cellStyle name="60% - 强调文字颜色 6 2 3 3" xfId="2240"/>
    <cellStyle name="60% - 强调文字颜色 6 2 3 4" xfId="2241"/>
    <cellStyle name="60% - 强调文字颜色 6 2 4" xfId="2242"/>
    <cellStyle name="60% - 强调文字颜色 6 2 4 2" xfId="2243"/>
    <cellStyle name="差_城建部门_表8-2" xfId="2244"/>
    <cellStyle name="60% - 强调文字颜色 6 2 4 2 2" xfId="2245"/>
    <cellStyle name="60% - 强调文字颜色 6 2 4 3 2" xfId="2246"/>
    <cellStyle name="60% - 强调文字颜色 6 2 5" xfId="2247"/>
    <cellStyle name="60% - 强调文字颜色 6 2 6" xfId="2248"/>
    <cellStyle name="60% - 强调文字颜色 6 2 6 2" xfId="2249"/>
    <cellStyle name="60% - 强调文字颜色 6 3" xfId="2250"/>
    <cellStyle name="差_2009年一般性转移支付标准工资_奖励补助测算7.25 (version 1) (version 1) 2 3" xfId="2251"/>
    <cellStyle name="60% - 强调文字颜色 6 3 2" xfId="2252"/>
    <cellStyle name="差_奖励补助测算5.23新" xfId="2253"/>
    <cellStyle name="60% - 强调文字颜色 6 3 2 2" xfId="2254"/>
    <cellStyle name="差_奖励补助测算5.23新 2" xfId="2255"/>
    <cellStyle name="60% - 强调文字颜色 6 3 2 2 2" xfId="2256"/>
    <cellStyle name="差_奖励补助测算5.23新 2 2" xfId="2257"/>
    <cellStyle name="60% - 强调文字颜色 6 3 2 2 2 2" xfId="2258"/>
    <cellStyle name="差_奖励补助测算5.23新 2 2 2" xfId="2259"/>
    <cellStyle name="60% - 强调文字颜色 6 3 2 3" xfId="2260"/>
    <cellStyle name="差_高中教师人数（教育厅1.6日提供）" xfId="2261"/>
    <cellStyle name="差_奖励补助测算5.23新 3" xfId="2262"/>
    <cellStyle name="60% - 强调文字颜色 6 3 2 3 2" xfId="2263"/>
    <cellStyle name="差_高中教师人数（教育厅1.6日提供） 2" xfId="2264"/>
    <cellStyle name="差_奖励补助测算5.23新 3 2" xfId="2265"/>
    <cellStyle name="60% - 强调文字颜色 6 3 3" xfId="2266"/>
    <cellStyle name="60% - 强调文字颜色 6 3 3 2" xfId="2267"/>
    <cellStyle name="60% - 强调文字颜色 6 3 3 2 2" xfId="2268"/>
    <cellStyle name="sstot" xfId="2269"/>
    <cellStyle name="60% - 强调文字颜色 6 3 3 3" xfId="2270"/>
    <cellStyle name="差_2009年一般性转移支付标准工资_奖励补助测算5.23新_2016年1月13日人大报告表格定版 王丽君" xfId="2271"/>
    <cellStyle name="差_奖励补助测算7.23 2" xfId="2272"/>
    <cellStyle name="60% - 强调文字颜色 6 3 3 3 2" xfId="2273"/>
    <cellStyle name="差_2009年一般性转移支付标准工资_奖励补助测算5.23新_2016年1月13日人大报告表格定版 王丽君 2" xfId="2274"/>
    <cellStyle name="差_奖励补助测算7.23 2 2" xfId="2275"/>
    <cellStyle name="60% - 强调文字颜色 6 3 4" xfId="2276"/>
    <cellStyle name="60% - 强调文字颜色 6 3 4 2" xfId="2277"/>
    <cellStyle name="60% - 强调文字颜色 6 4" xfId="2278"/>
    <cellStyle name="百分比 3 2 2" xfId="2279"/>
    <cellStyle name="60% - 强调文字颜色 6 4 2" xfId="2280"/>
    <cellStyle name="百分比 3 2 2 2" xfId="2281"/>
    <cellStyle name="差_2007年人员分部门统计表 3" xfId="2282"/>
    <cellStyle name="60% - 强调文字颜色 6 4 2 2" xfId="2283"/>
    <cellStyle name="差_2007年人员分部门统计表 3 2" xfId="2284"/>
    <cellStyle name="60% - 强调文字颜色 6 5" xfId="2285"/>
    <cellStyle name="差_2009年一般性转移支付标准工资_地方配套按人均增幅控制8.30xl_表4-4  2" xfId="2286"/>
    <cellStyle name="差_财政支出对上级的依赖程度_2016年1月13日人大报告表格定版 王丽君" xfId="2287"/>
    <cellStyle name="60% - 强调文字颜色 6 5 2 2" xfId="2288"/>
    <cellStyle name="差_BR1_代表处4.18周报" xfId="2289"/>
    <cellStyle name="60% - 强调文字颜色 6 6 2" xfId="2290"/>
    <cellStyle name="60% - 强调文字颜色 6 6 2 2" xfId="2291"/>
    <cellStyle name="差_2013年乡镇市容园林经费结算 2 3" xfId="2292"/>
    <cellStyle name="60% - 强调文字颜色 6 6 3" xfId="2293"/>
    <cellStyle name="60% - 强调文字颜色 6 7" xfId="2294"/>
    <cellStyle name="差_1110洱源县 2" xfId="2295"/>
    <cellStyle name="6mal" xfId="2296"/>
    <cellStyle name="链接单元格 3 4" xfId="2297"/>
    <cellStyle name="6mal 2" xfId="2298"/>
    <cellStyle name="Accent5_2016年1月13日人大报告表格定版 王丽君" xfId="2299"/>
    <cellStyle name="Accent1" xfId="2300"/>
    <cellStyle name="警告文本 3 3 2" xfId="2301"/>
    <cellStyle name="差_BR2 2 4 2" xfId="2302"/>
    <cellStyle name="Accent1 - 40%" xfId="2303"/>
    <cellStyle name="差_2006年基础数据" xfId="2304"/>
    <cellStyle name="Accent1 - 40% 2" xfId="2305"/>
    <cellStyle name="差_2006年基础数据 2" xfId="2306"/>
    <cellStyle name="Accent1 - 40% 2 2" xfId="2307"/>
    <cellStyle name="差_2006年基础数据 2 2" xfId="2308"/>
    <cellStyle name="差_2006年基础数据 2 2 2" xfId="2309"/>
    <cellStyle name="差_2009年一般性转移支付标准工资_奖励补助测算7.23 4" xfId="2310"/>
    <cellStyle name="Accent1 - 40% 2 2 2" xfId="2311"/>
    <cellStyle name="差_基础数据分析" xfId="2312"/>
    <cellStyle name="Accent1 - 40% 2 3" xfId="2313"/>
    <cellStyle name="差 2 2" xfId="2314"/>
    <cellStyle name="差_2006年基础数据 2 3" xfId="2315"/>
    <cellStyle name="差_表8-3_2015年1月17日人大报告表格定版（县区填报） 2 2" xfId="2316"/>
    <cellStyle name="解释性文本 5 2" xfId="2317"/>
    <cellStyle name="差_建行_2016年1月13日人大报告表格定版 王丽君 2 2" xfId="2318"/>
    <cellStyle name="Accent1 - 40% 3" xfId="2319"/>
    <cellStyle name="差_2006年基础数据 3" xfId="2320"/>
    <cellStyle name="Accent1 - 40% 3 2" xfId="2321"/>
    <cellStyle name="差_~4190974 2 3" xfId="2322"/>
    <cellStyle name="差_2006年基础数据 3 2" xfId="2323"/>
    <cellStyle name="Accent1 - 60%" xfId="2324"/>
    <cellStyle name="Accent1 - 60% 2" xfId="2325"/>
    <cellStyle name="Accent1 - 60% 2 2" xfId="2326"/>
    <cellStyle name="差_奖励补助测算7.25_表4-3" xfId="2327"/>
    <cellStyle name="差_2007年检察院案件数 4" xfId="2328"/>
    <cellStyle name="差_BR2_代表处4.18周报 2 6" xfId="2329"/>
    <cellStyle name="Accent1 - 60% 2 2 2" xfId="2330"/>
    <cellStyle name="差_奖励补助测算7.25_表4-3 2" xfId="2331"/>
    <cellStyle name="Accent1 - 60% 2 3" xfId="2332"/>
    <cellStyle name="Accent1 - 60% 3" xfId="2333"/>
    <cellStyle name="Accent1 - 60% 3 2" xfId="2334"/>
    <cellStyle name="Accent3 - 60% 3" xfId="2335"/>
    <cellStyle name="Accent1 2" xfId="2336"/>
    <cellStyle name="Date 3" xfId="2337"/>
    <cellStyle name="差_BR2 2 4 2 2" xfId="2338"/>
    <cellStyle name="Accent1 3" xfId="2339"/>
    <cellStyle name="Accent2" xfId="2340"/>
    <cellStyle name="Accent2 - 20%" xfId="2341"/>
    <cellStyle name="Accent2 - 20% 2" xfId="2342"/>
    <cellStyle name="Accent2 - 20% 2 2" xfId="2343"/>
    <cellStyle name="百分比 2 2 4" xfId="2344"/>
    <cellStyle name="Accent2 - 20% 2 2 2" xfId="2345"/>
    <cellStyle name="百分比 2 2 4 2" xfId="2346"/>
    <cellStyle name="Accent2 - 20% 2 3" xfId="2347"/>
    <cellStyle name="百分比 2 2 5" xfId="2348"/>
    <cellStyle name="Accent2 - 20% 3" xfId="2349"/>
    <cellStyle name="差_财政支出对上级的依赖程度 2" xfId="2350"/>
    <cellStyle name="Accent2 - 20% 3 2" xfId="2351"/>
    <cellStyle name="百分比 2 3 4" xfId="2352"/>
    <cellStyle name="Accent2 - 40% 2 2" xfId="2353"/>
    <cellStyle name="Accent2 - 40% 2 2 2" xfId="2354"/>
    <cellStyle name="Accent2 - 40% 2 3" xfId="2355"/>
    <cellStyle name="Accent2 - 40% 3" xfId="2356"/>
    <cellStyle name="Accent2 - 40% 3 2" xfId="2357"/>
    <cellStyle name="Accent2 - 60% 2" xfId="2358"/>
    <cellStyle name="Accent2 - 60% 2 2" xfId="2359"/>
    <cellStyle name="Accent2 - 60% 2 2 2" xfId="2360"/>
    <cellStyle name="Accent2 - 60% 2 3" xfId="2361"/>
    <cellStyle name="好_园林养护经费核定（2014） 2" xfId="2362"/>
    <cellStyle name="Accent2 - 60% 3" xfId="2363"/>
    <cellStyle name="Accent2 2" xfId="2364"/>
    <cellStyle name="Accent2 3" xfId="2365"/>
    <cellStyle name="差_（正式)2012年乡镇决算批复 2" xfId="2366"/>
    <cellStyle name="Accent2_2016年1月13日人大报告表格定版 王丽君" xfId="2367"/>
    <cellStyle name="Accent6 - 40% 2 3" xfId="2368"/>
    <cellStyle name="差_青山湖国税稽查 2 2" xfId="2369"/>
    <cellStyle name="Accent3" xfId="2370"/>
    <cellStyle name="常规 10 8" xfId="2371"/>
    <cellStyle name="差_2007年检察院案件数" xfId="2372"/>
    <cellStyle name="Accent3 - 20% 2 2" xfId="2373"/>
    <cellStyle name="差_BR3 7 2" xfId="2374"/>
    <cellStyle name="Accent3 - 20% 2 2 2" xfId="2375"/>
    <cellStyle name="Accent3 - 20% 2 3" xfId="2376"/>
    <cellStyle name="Accent3 - 20% 3" xfId="2377"/>
    <cellStyle name="Accent3 - 20% 3 2" xfId="2378"/>
    <cellStyle name="Accent3 - 40% 2 2 2" xfId="2379"/>
    <cellStyle name="Accent3 - 40% 2 3" xfId="2380"/>
    <cellStyle name="Linked Cells 2" xfId="2381"/>
    <cellStyle name="Accent3 - 40% 3" xfId="2382"/>
    <cellStyle name="Accent3 - 40% 3 2" xfId="2383"/>
    <cellStyle name="Accent3 - 60% 2" xfId="2384"/>
    <cellStyle name="Accent3 - 60% 2 2" xfId="2385"/>
    <cellStyle name="差 2 5" xfId="2386"/>
    <cellStyle name="Accent3 - 60% 2 2 2" xfId="2387"/>
    <cellStyle name="百分比 3 4" xfId="2388"/>
    <cellStyle name="Accent3 - 60% 2 3" xfId="2389"/>
    <cellStyle name="差 2 6" xfId="2390"/>
    <cellStyle name="Accent3 - 60% 3 2" xfId="2391"/>
    <cellStyle name="差 3 5" xfId="2392"/>
    <cellStyle name="Accent3 2" xfId="2393"/>
    <cellStyle name="好_云南省2008年中小学教师人数统计表_2016年1月13日人大报告表格定版 王丽君" xfId="2394"/>
    <cellStyle name="好_幸福隧道导洞围岩统计_表8-3" xfId="2395"/>
    <cellStyle name="常规 10 8 2" xfId="2396"/>
    <cellStyle name="差_2007年检察院案件数 2" xfId="2397"/>
    <cellStyle name="差_BR2_代表处4.18周报 2 4" xfId="2398"/>
    <cellStyle name="Accent3 3" xfId="2399"/>
    <cellStyle name="差_2007年检察院案件数 3" xfId="2400"/>
    <cellStyle name="差_BR2_代表处4.18周报 2 5" xfId="2401"/>
    <cellStyle name="好_县级基础数据_表8-2" xfId="2402"/>
    <cellStyle name="Accent3_2016年1月13日人大报告表格定版 王丽君" xfId="2403"/>
    <cellStyle name="好_BR4_代表处4.18周报 3 3" xfId="2404"/>
    <cellStyle name="Accent6 - 20% 2 2" xfId="2405"/>
    <cellStyle name="差_2007年检察院案件数_2016年1月13日人大报告表格定版 王丽君" xfId="2406"/>
    <cellStyle name="Accent4" xfId="2407"/>
    <cellStyle name="差_0605石屏县_2016年1月13日人大报告表格定版 王丽君 2" xfId="2408"/>
    <cellStyle name="Accent4 - 20%" xfId="2409"/>
    <cellStyle name="输入 2 2 3 3" xfId="2410"/>
    <cellStyle name="差_2009年一般性转移支付标准工资_~4190974_表8-2 2" xfId="2411"/>
    <cellStyle name="差_2009年一般性转移支付标准工资_奖励补助测算5.22测试 2 2 2" xfId="2412"/>
    <cellStyle name="差_2009年一般性转移支付标准工资_奖励补助测算7.25 12 2" xfId="2413"/>
    <cellStyle name="差_县级公安机关公用经费标准奖励测算方案（定稿）_2016年1月13日人大报告表格定版 王丽君 3 2" xfId="2414"/>
    <cellStyle name="差_Book1_县公司 3" xfId="2415"/>
    <cellStyle name="Accent4 - 20% 2" xfId="2416"/>
    <cellStyle name="差_Book1_县公司 3 2" xfId="2417"/>
    <cellStyle name="Accent4 - 20% 2 2" xfId="2418"/>
    <cellStyle name="好_Book1_2 3" xfId="2419"/>
    <cellStyle name="Accent4 - 20% 2 2 2" xfId="2420"/>
    <cellStyle name="Accent4 - 20% 2 3" xfId="2421"/>
    <cellStyle name="Accent4 - 20% 3" xfId="2422"/>
    <cellStyle name="差_建行_表8-2" xfId="2423"/>
    <cellStyle name="Accent4 - 20% 3 2" xfId="2424"/>
    <cellStyle name="差_建行_表8-2 2" xfId="2425"/>
    <cellStyle name="Accent4 - 40%" xfId="2426"/>
    <cellStyle name="差_2009年一般性转移支付标准工资_奖励补助测算7.25 14 2" xfId="2427"/>
    <cellStyle name="Accent4 - 40% 2" xfId="2428"/>
    <cellStyle name="Accent4 - 40% 2 2" xfId="2429"/>
    <cellStyle name="差_Book1_1 3" xfId="2430"/>
    <cellStyle name="Accent4 - 40% 2 2 2" xfId="2431"/>
    <cellStyle name="差_Book1_1 3 2" xfId="2432"/>
    <cellStyle name="好_2016年基金预算表格_表8-2" xfId="2433"/>
    <cellStyle name="差_Book1_1 4" xfId="2434"/>
    <cellStyle name="好_第五部分(才淼、饶永宏）_2016年1月13日人大报告表格定版 王丽君 2 2" xfId="2435"/>
    <cellStyle name="Accent4 - 40% 2 3" xfId="2436"/>
    <cellStyle name="差_BR2_代表处4.18周报 2 2 2 2" xfId="2437"/>
    <cellStyle name="Accent4 - 40% 3" xfId="2438"/>
    <cellStyle name="Accent4 - 40% 3 2" xfId="2439"/>
    <cellStyle name="差_Book1_2 3" xfId="2440"/>
    <cellStyle name="Accent4 - 60%" xfId="2441"/>
    <cellStyle name="捠壿 [0.00]_Region Orders (2)" xfId="2442"/>
    <cellStyle name="好_财政支出对上级的依赖程度 2" xfId="2443"/>
    <cellStyle name="差_2009年一般性转移支付标准工资_奖励补助测算7.25 16 2" xfId="2444"/>
    <cellStyle name="差_地方配套按人均增幅控制8.31（调整结案率后）xl 4" xfId="2445"/>
    <cellStyle name="Accent4 - 60% 2" xfId="2446"/>
    <cellStyle name="差_地方配套按人均增幅控制8.31（调整结案率后）xl 4 2" xfId="2447"/>
    <cellStyle name="Accent4 - 60% 2 2" xfId="2448"/>
    <cellStyle name="Accent4 - 60% 2 2 2" xfId="2449"/>
    <cellStyle name="差_奖励补助测算7.25 17" xfId="2450"/>
    <cellStyle name="Accent4 - 60% 2 3" xfId="2451"/>
    <cellStyle name="Accent4 - 60% 3" xfId="2452"/>
    <cellStyle name="PSSpacer" xfId="2453"/>
    <cellStyle name="Accent4 - 60% 3 2" xfId="2454"/>
    <cellStyle name="PSSpacer 2" xfId="2455"/>
    <cellStyle name="差_表8-3_2016年南昌市市本级地方一般公共预算收入草案表 3" xfId="2456"/>
    <cellStyle name="Accent4 2" xfId="2457"/>
    <cellStyle name="常规 10 4 2 5" xfId="2458"/>
    <cellStyle name="差_0605石屏县_2016年1月13日人大报告表格定版 王丽君 2 2" xfId="2459"/>
    <cellStyle name="差_Book1_银行账户情况表_2010年12月_2016年1月13日人大报告表格定版 王丽君 3" xfId="2460"/>
    <cellStyle name="差_BR2_代表处4.18周报 3 4" xfId="2461"/>
    <cellStyle name="Accent4 3" xfId="2462"/>
    <cellStyle name="好_2016年1月12日中午余超发来12.23（汇总）2016年基金预算表_表8-2" xfId="2463"/>
    <cellStyle name="差_0605石屏县_2016年1月13日人大报告表格定版 王丽君 2 3" xfId="2464"/>
    <cellStyle name="Accent5 - 20% 2" xfId="2465"/>
    <cellStyle name="差_表8-3" xfId="2466"/>
    <cellStyle name="Accent5 - 20% 2 2" xfId="2467"/>
    <cellStyle name="差_表8-3 2" xfId="2468"/>
    <cellStyle name="Accent5 - 20% 2 2 2" xfId="2469"/>
    <cellStyle name="差_2009年一般性转移支付标准工资_地方配套按人均增幅控制8.30xl_2016年1月13日人大报告表格定版 王丽君" xfId="2470"/>
    <cellStyle name="差_表8-3 2 2" xfId="2471"/>
    <cellStyle name="Accent5 - 20% 2 3" xfId="2472"/>
    <cellStyle name="差_表8-3 3" xfId="2473"/>
    <cellStyle name="Accent5 - 20% 3" xfId="2474"/>
    <cellStyle name="Accent5 - 20% 3 2" xfId="2475"/>
    <cellStyle name="好_1003牟定县 3" xfId="2476"/>
    <cellStyle name="Accent5 - 40% 2" xfId="2477"/>
    <cellStyle name="差_2006年水利统计指标统计表_2016年1月13日人大报告表格定版 王丽君" xfId="2478"/>
    <cellStyle name="好_2009年一般性转移支付标准工资_2016年1月13日人大报告表格定版 王丽君 2 2" xfId="2479"/>
    <cellStyle name="HEADING1" xfId="2480"/>
    <cellStyle name="好_1003牟定县 3 2" xfId="2481"/>
    <cellStyle name="Accent5 - 40% 2 2" xfId="2482"/>
    <cellStyle name="差_2006年水利统计指标统计表_2016年1月13日人大报告表格定版 王丽君 2" xfId="2483"/>
    <cellStyle name="Accent5 - 40% 2 2 2" xfId="2484"/>
    <cellStyle name="差_2006年水利统计指标统计表_2016年1月13日人大报告表格定版 王丽君 2 2" xfId="2485"/>
    <cellStyle name="好_2009年一般性转移支付标准工资_2016年1月13日人大报告表格定版 王丽君 2 3" xfId="2486"/>
    <cellStyle name="HEADING2" xfId="2487"/>
    <cellStyle name="Accent5 - 40% 2 3" xfId="2488"/>
    <cellStyle name="差_2006年水利统计指标统计表_2016年1月13日人大报告表格定版 王丽君 3" xfId="2489"/>
    <cellStyle name="Accent5 - 40% 3" xfId="2490"/>
    <cellStyle name="差_高中教师人数（教育厅1.6日提供）_表8-3 2" xfId="2491"/>
    <cellStyle name="Accent5 - 40% 3 2" xfId="2492"/>
    <cellStyle name="Accent5 - 60%" xfId="2493"/>
    <cellStyle name="Accent5 - 60% 2 2 2" xfId="2494"/>
    <cellStyle name="Accent5 - 60% 2 3" xfId="2495"/>
    <cellStyle name="Accent5 - 60% 3" xfId="2496"/>
    <cellStyle name="差_教育厅提供义务教育及高中教师人数（2009年1月6日）_2016年1月13日人大报告表格定版 王丽君 2 2" xfId="2497"/>
    <cellStyle name="Accent5 - 60% 3 2" xfId="2498"/>
    <cellStyle name="好_县公司 2 3" xfId="2499"/>
    <cellStyle name="差_教育厅提供义务教育及高中教师人数（2009年1月6日）_2016年1月13日人大报告表格定版 王丽君 2 2 2" xfId="2500"/>
    <cellStyle name="Accent6 - 20%" xfId="2501"/>
    <cellStyle name="Accent6 - 20% 2" xfId="2502"/>
    <cellStyle name="好_BR4_代表处4.18周报 3 3 2" xfId="2503"/>
    <cellStyle name="常规 9 2 2 2 3" xfId="2504"/>
    <cellStyle name="Accent6 - 20% 2 2 2" xfId="2505"/>
    <cellStyle name="差_2007年检察院案件数_2016年1月13日人大报告表格定版 王丽君 2" xfId="2506"/>
    <cellStyle name="好_BR4_代表处4.18周报 3 4" xfId="2507"/>
    <cellStyle name="Accent6 - 20% 2 3" xfId="2508"/>
    <cellStyle name="Accent6 - 40%" xfId="2509"/>
    <cellStyle name="差_00省级(打印) 3 2" xfId="2510"/>
    <cellStyle name="Accent6 - 40% 2" xfId="2511"/>
    <cellStyle name="Accent6 - 40% 2 2" xfId="2512"/>
    <cellStyle name="Accent6 - 40% 2 2 2" xfId="2513"/>
    <cellStyle name="Accent6 - 60%" xfId="2514"/>
    <cellStyle name="Accent6 - 60% 2" xfId="2515"/>
    <cellStyle name="Accent6 - 60% 2 2" xfId="2516"/>
    <cellStyle name="差_Book1_1 7" xfId="2517"/>
    <cellStyle name="Accent6 - 60% 2 2 2" xfId="2518"/>
    <cellStyle name="好_BR2_代表处4.18周报 6" xfId="2519"/>
    <cellStyle name="差_2007年政法部门业务指标_表4-3" xfId="2520"/>
    <cellStyle name="差_教师绩效工资测算表（离退休按各地上报数测算）2009年1月1日_表4-3" xfId="2521"/>
    <cellStyle name="Accent6 - 60% 3" xfId="2522"/>
    <cellStyle name="Accent6 - 60% 3 2" xfId="2523"/>
    <cellStyle name="Accent6_2016年1月13日人大报告表格定版 王丽君" xfId="2524"/>
    <cellStyle name="args.style" xfId="2525"/>
    <cellStyle name="差_2009年一般性转移支付标准工资_奖励补助测算7.25 18 2" xfId="2526"/>
    <cellStyle name="Bad" xfId="2527"/>
    <cellStyle name="差_~5676413 2 2" xfId="2528"/>
    <cellStyle name="差_00省级(打印) 2 2 2" xfId="2529"/>
    <cellStyle name="Bad 2" xfId="2530"/>
    <cellStyle name="差_~5676413 2 2 2" xfId="2531"/>
    <cellStyle name="Black" xfId="2532"/>
    <cellStyle name="差_2009年一般性转移支付标准工资_地方配套按人均增幅控制8.30xl_2016年1月13日人大报告表格定版 王丽君 2 2" xfId="2533"/>
    <cellStyle name="Calc Currency (0)" xfId="2534"/>
    <cellStyle name="Calculation" xfId="2535"/>
    <cellStyle name="Calculation 2" xfId="2536"/>
    <cellStyle name="Column_Title" xfId="2537"/>
    <cellStyle name="标题 2 2" xfId="2538"/>
    <cellStyle name="Comma [0]" xfId="2539"/>
    <cellStyle name="差_BR3_代表处4.18周报 2 3 2" xfId="2540"/>
    <cellStyle name="Comma [0] 2" xfId="2541"/>
    <cellStyle name="差_2009年一般性转移支付标准工资_表4-4 " xfId="2542"/>
    <cellStyle name="差_BR3_代表处4.18周报 2 3 2 2" xfId="2543"/>
    <cellStyle name="Comma [0] 2 2" xfId="2544"/>
    <cellStyle name="差_2009年一般性转移支付标准工资_表4-4  2" xfId="2545"/>
    <cellStyle name="Comma [0] 2 2 2" xfId="2546"/>
    <cellStyle name="Comma [0] 2 2 3" xfId="2547"/>
    <cellStyle name="适中 2 2 2 3 2" xfId="2548"/>
    <cellStyle name="差_县级基础数据_2016年1月13日人大报告表格定版 王丽君" xfId="2549"/>
    <cellStyle name="Comma [0] 2 3" xfId="2550"/>
    <cellStyle name="Comma [0]_!!!GO" xfId="2551"/>
    <cellStyle name="差_汇总 2 2 2" xfId="2552"/>
    <cellStyle name="Comma 2" xfId="2553"/>
    <cellStyle name="差_2007年检察院案件数 4 2" xfId="2554"/>
    <cellStyle name="差_BR2_代表处4.18周报 2 6 2" xfId="2555"/>
    <cellStyle name="Comma 2 2" xfId="2556"/>
    <cellStyle name="Comma 3" xfId="2557"/>
    <cellStyle name="差_财政供养人员 4 2" xfId="2558"/>
    <cellStyle name="好_BR3_代表处4.18周报 2 3" xfId="2559"/>
    <cellStyle name="Comma 3 2" xfId="2560"/>
    <cellStyle name="好_BR3_代表处4.18周报 2 3 2" xfId="2561"/>
    <cellStyle name="Comma 3 2 2" xfId="2562"/>
    <cellStyle name="好_BR3_代表处4.18周报 2 3 2 2" xfId="2563"/>
    <cellStyle name="Comma 3 2 2 2" xfId="2564"/>
    <cellStyle name="好_BR3_代表处4.18周报 2 3 3" xfId="2565"/>
    <cellStyle name="常规 7 2" xfId="2566"/>
    <cellStyle name="Comma 3 2 3" xfId="2567"/>
    <cellStyle name="好_BR3_代表处4.18周报 2 4" xfId="2568"/>
    <cellStyle name="Comma 3 3" xfId="2569"/>
    <cellStyle name="好_BR3_代表处4.18周报 2 4 2" xfId="2570"/>
    <cellStyle name="Comma 3 3 2" xfId="2571"/>
    <cellStyle name="Comma 4" xfId="2572"/>
    <cellStyle name="好_BR3_代表处4.18周报 3 3" xfId="2573"/>
    <cellStyle name="Comma 4 2" xfId="2574"/>
    <cellStyle name="差_Book1_县公司_表4-4 " xfId="2575"/>
    <cellStyle name="好_BR3_代表处4.18周报 3 3 2" xfId="2576"/>
    <cellStyle name="Comma 4 2 2" xfId="2577"/>
    <cellStyle name="差_2009年一般性转移支付标准工资_奖励补助测算7.25 (version 1) (version 1) 4" xfId="2578"/>
    <cellStyle name="Comma 4 2 2 2" xfId="2579"/>
    <cellStyle name="差_2009年一般性转移支付标准工资_奖励补助测算7.25 (version 1) (version 1) 4 2" xfId="2580"/>
    <cellStyle name="Comma 4 2 3" xfId="2581"/>
    <cellStyle name="好_BR3_代表处4.18周报 3 4" xfId="2582"/>
    <cellStyle name="Comma 4 3" xfId="2583"/>
    <cellStyle name="常规 52 3 2" xfId="2584"/>
    <cellStyle name="常规 47 3 2" xfId="2585"/>
    <cellStyle name="Valuta_pldt" xfId="2586"/>
    <cellStyle name="好_BR3_代表处4.18周报 3 4 2" xfId="2587"/>
    <cellStyle name="Comma 4 3 2" xfId="2588"/>
    <cellStyle name="comma zerodec" xfId="2589"/>
    <cellStyle name="差_2009年一般性转移支付标准工资_~4190974_2016年1月13日人大报告表格定版 王丽君 2 2" xfId="2590"/>
    <cellStyle name="差_2009年一般性转移支付标准工资_地方配套按人均增幅控制8.30一般预算平均增幅、人均可用财力平均增幅两次控制、社会治安系数调整、案件数调整xl_2016年1月13日人大报告表格定版 王丽君 2" xfId="2591"/>
    <cellStyle name="Comma_!!!GO" xfId="2592"/>
    <cellStyle name="差_00省级(打印) 4" xfId="2593"/>
    <cellStyle name="comma-d" xfId="2594"/>
    <cellStyle name="Currency_!!!GO" xfId="2595"/>
    <cellStyle name="Currency1" xfId="2596"/>
    <cellStyle name="Currency1 2" xfId="2597"/>
    <cellStyle name="差_2、土地面积、人口、粮食产量基本情况" xfId="2598"/>
    <cellStyle name="好_业务工作量指标 2 3" xfId="2599"/>
    <cellStyle name="Date" xfId="2600"/>
    <cellStyle name="差_~4190974_2016年1月13日人大报告表格定版 王丽君 2 2 2" xfId="2601"/>
    <cellStyle name="Date 2" xfId="2602"/>
    <cellStyle name="Dezimal [0]_laroux" xfId="2603"/>
    <cellStyle name="Dezimal_laroux" xfId="2604"/>
    <cellStyle name="表标题 3 2" xfId="2605"/>
    <cellStyle name="Dollar (zero dec)" xfId="2606"/>
    <cellStyle name="Dollar (zero dec) 2" xfId="2607"/>
    <cellStyle name="Followed Hyperlink_AheadBehind.xls Chart 23" xfId="2608"/>
    <cellStyle name="差_05玉溪 2 3" xfId="2609"/>
    <cellStyle name="gcd" xfId="2610"/>
    <cellStyle name="常规 2 5 5 2" xfId="2611"/>
    <cellStyle name="差_不用软件计算9.1不考虑经费管理评价xl_2016年1月13日人大报告表格定版 王丽君 2 3" xfId="2612"/>
    <cellStyle name="好_05玉溪_表4-4 " xfId="2613"/>
    <cellStyle name="gcd 2" xfId="2614"/>
    <cellStyle name="gcd 2 2" xfId="2615"/>
    <cellStyle name="gcd 2 2 2" xfId="2616"/>
    <cellStyle name="gcd 2 3" xfId="2617"/>
    <cellStyle name="gcd 3" xfId="2618"/>
    <cellStyle name="差_2006年水利统计指标统计表_表4-3 2" xfId="2619"/>
    <cellStyle name="gcd 3 2" xfId="2620"/>
    <cellStyle name="Good 2" xfId="2621"/>
    <cellStyle name="Grey" xfId="2622"/>
    <cellStyle name="Grey 2" xfId="2623"/>
    <cellStyle name="Header1" xfId="2624"/>
    <cellStyle name="差_BR1_代表处4.18周报 2" xfId="2625"/>
    <cellStyle name="Header1 2" xfId="2626"/>
    <cellStyle name="差_2006年基础数据_表4-3" xfId="2627"/>
    <cellStyle name="差_BR1_代表处4.18周报 2 2" xfId="2628"/>
    <cellStyle name="Header2" xfId="2629"/>
    <cellStyle name="差_BR1_代表处4.18周报 3" xfId="2630"/>
    <cellStyle name="Header2 2" xfId="2631"/>
    <cellStyle name="差_BR1_代表处4.18周报 3 2" xfId="2632"/>
    <cellStyle name="Heading 1 2" xfId="2633"/>
    <cellStyle name="差_2006年在职人员情况 2 2 2" xfId="2634"/>
    <cellStyle name="Heading 2" xfId="2635"/>
    <cellStyle name="差_2006年在职人员情况 2 3" xfId="2636"/>
    <cellStyle name="差_2009年一般性转移支付标准工资_不用软件计算9.1不考虑经费管理评价xl_表4-3" xfId="2637"/>
    <cellStyle name="Heading 2 2" xfId="2638"/>
    <cellStyle name="强调文字颜色 4 2 2 3" xfId="2639"/>
    <cellStyle name="差_2009年一般性转移支付标准工资_不用软件计算9.1不考虑经费管理评价xl_表4-3 2" xfId="2640"/>
    <cellStyle name="Heading 3" xfId="2641"/>
    <cellStyle name="Heading 4 2" xfId="2642"/>
    <cellStyle name="Hyperlink_AheadBehind.xls Chart 23" xfId="2643"/>
    <cellStyle name="差_~5676413 3" xfId="2644"/>
    <cellStyle name="差_00省级(打印) 2 3" xfId="2645"/>
    <cellStyle name="Input" xfId="2646"/>
    <cellStyle name="Input [yellow]" xfId="2647"/>
    <cellStyle name="差_Book1_2 2" xfId="2648"/>
    <cellStyle name="Input [yellow] 2" xfId="2649"/>
    <cellStyle name="差_Book1_2 2 2" xfId="2650"/>
    <cellStyle name="Input 2" xfId="2651"/>
    <cellStyle name="标题 5 6" xfId="2652"/>
    <cellStyle name="Input Cells" xfId="2653"/>
    <cellStyle name="Input Cells 2" xfId="2654"/>
    <cellStyle name="好_2007年检察院案件数_2016年1月13日人大报告表格定版 王丽君" xfId="2655"/>
    <cellStyle name="Input Cells 2 2" xfId="2656"/>
    <cellStyle name="Input Cells 3" xfId="2657"/>
    <cellStyle name="Input_2016年1月13日人大报告表格定版 王丽君" xfId="2658"/>
    <cellStyle name="Linked Cell" xfId="2659"/>
    <cellStyle name="Linked Cells 2 2" xfId="2660"/>
    <cellStyle name="好_2016年基金预算表格 4 2" xfId="2661"/>
    <cellStyle name="Linked Cells 3" xfId="2662"/>
    <cellStyle name="Millares [0]_96 Risk" xfId="2663"/>
    <cellStyle name="Millares_96 Risk" xfId="2664"/>
    <cellStyle name="Milliers [0]_!!!GO" xfId="2665"/>
    <cellStyle name="Milliers_!!!GO" xfId="2666"/>
    <cellStyle name="差_BR3_代表处4.18周报 5 2" xfId="2667"/>
    <cellStyle name="Moneda [0]_96 Risk" xfId="2668"/>
    <cellStyle name="Moneda_96 Risk" xfId="2669"/>
    <cellStyle name="Mon閠aire_!!!GO" xfId="2670"/>
    <cellStyle name="差_Book1_1 6" xfId="2671"/>
    <cellStyle name="Neutral" xfId="2672"/>
    <cellStyle name="Neutral 2" xfId="2673"/>
    <cellStyle name="标题 2 2 6" xfId="2674"/>
    <cellStyle name="Non défini" xfId="2675"/>
    <cellStyle name="差_M03 3 2" xfId="2676"/>
    <cellStyle name="Non défini 2" xfId="2677"/>
    <cellStyle name="差_奖励补助测算7.25 (version 1) (version 1)_2016年1月13日人大报告表格定版 王丽君 2 3" xfId="2678"/>
    <cellStyle name="Norma,_laroux_4_营业在建 (2)_E21" xfId="2679"/>
    <cellStyle name="差_2009年一般性转移支付标准工资_奖励补助测算5.24冯铸_2016年1月13日人大报告表格定版 王丽君 2 2" xfId="2680"/>
    <cellStyle name="Normal - Style1 3" xfId="2681"/>
    <cellStyle name="Normal 2 2" xfId="2682"/>
    <cellStyle name="好_卫生部门 3" xfId="2683"/>
    <cellStyle name="差_2009年一般性转移支付标准工资_地方配套按人均增幅控制8.31（调整结案率后）xl 2" xfId="2684"/>
    <cellStyle name="Normal 2 2 2" xfId="2685"/>
    <cellStyle name="好_卫生部门 3 2" xfId="2686"/>
    <cellStyle name="差_上报格式（经开区收支余）" xfId="2687"/>
    <cellStyle name="差_2009年一般性转移支付标准工资_地方配套按人均增幅控制8.31（调整结案率后）xl 2 2" xfId="2688"/>
    <cellStyle name="Normal 2 2 2 2" xfId="2689"/>
    <cellStyle name="差_上报格式（经开区收支余） 2" xfId="2690"/>
    <cellStyle name="差_2009年一般性转移支付标准工资_地方配套按人均增幅控制8.31（调整结案率后）xl 2 2 2" xfId="2691"/>
    <cellStyle name="差_Book1_银行账户情况表_2010年12月_表8-3" xfId="2692"/>
    <cellStyle name="Normal 2 2 3" xfId="2693"/>
    <cellStyle name="差_2009年一般性转移支付标准工资_地方配套按人均增幅控制8.31（调整结案率后）xl 2 3" xfId="2694"/>
    <cellStyle name="Normal 2 3" xfId="2695"/>
    <cellStyle name="好_卫生部门 4" xfId="2696"/>
    <cellStyle name="差_2009年一般性转移支付标准工资_地方配套按人均增幅控制8.31（调整结案率后）xl 3" xfId="2697"/>
    <cellStyle name="Normal 2 3 2" xfId="2698"/>
    <cellStyle name="好_卫生部门 4 2" xfId="2699"/>
    <cellStyle name="差_2009年一般性转移支付标准工资_地方配套按人均增幅控制8.31（调整结案率后）xl 3 2" xfId="2700"/>
    <cellStyle name="差_M03_表4-3" xfId="2701"/>
    <cellStyle name="Normal 3" xfId="2702"/>
    <cellStyle name="标题 9 2 2" xfId="2703"/>
    <cellStyle name="差_2009年一般性转移支付标准工资_地方配套按人均增幅控制8.30一般预算平均增幅、人均可用财力平均增幅两次控制、社会治安系数调整、案件数调整xl_表8-2 2" xfId="2704"/>
    <cellStyle name="差_BR3_代表处4.18周报 2 3 3 2" xfId="2705"/>
    <cellStyle name="常规 10 3 5" xfId="2706"/>
    <cellStyle name="Normal_!!!GO" xfId="2707"/>
    <cellStyle name="Note" xfId="2708"/>
    <cellStyle name="Note 2" xfId="2709"/>
    <cellStyle name="好_Book1_表8-2 2" xfId="2710"/>
    <cellStyle name="常规 5 2 5" xfId="2711"/>
    <cellStyle name="Pourcentage_pldt" xfId="2712"/>
    <cellStyle name="Note 2 2" xfId="2713"/>
    <cellStyle name="Note 2 2 2" xfId="2714"/>
    <cellStyle name="Note 2 3" xfId="2715"/>
    <cellStyle name="Note 3" xfId="2716"/>
    <cellStyle name="差_2009年一般性转移支付标准工资_奖励补助测算7.25_表4-4 " xfId="2717"/>
    <cellStyle name="Note 3 2" xfId="2718"/>
    <cellStyle name="差_2009年一般性转移支付标准工资_奖励补助测算7.25_表4-4  2" xfId="2719"/>
    <cellStyle name="Note 4" xfId="2720"/>
    <cellStyle name="Note 4 2" xfId="2721"/>
    <cellStyle name="差_0605石屏县_表8-3" xfId="2722"/>
    <cellStyle name="Percent [2] 2" xfId="2723"/>
    <cellStyle name="Percent 2 2 2" xfId="2724"/>
    <cellStyle name="差_BR3 2 5" xfId="2725"/>
    <cellStyle name="Percent 2 2 2 2" xfId="2726"/>
    <cellStyle name="差_BR3 2 5 2" xfId="2727"/>
    <cellStyle name="Percent 2 2 3" xfId="2728"/>
    <cellStyle name="差_BR3 2 6" xfId="2729"/>
    <cellStyle name="Percent 2 3" xfId="2730"/>
    <cellStyle name="Percent 2 3 2" xfId="2731"/>
    <cellStyle name="Percent 3" xfId="2732"/>
    <cellStyle name="Percent 3 2" xfId="2733"/>
    <cellStyle name="Percent 3 2 2" xfId="2734"/>
    <cellStyle name="差_BR4 2 5" xfId="2735"/>
    <cellStyle name="Percent 3 2 2 2" xfId="2736"/>
    <cellStyle name="强调文字颜色 3 2 2 3 3" xfId="2737"/>
    <cellStyle name="差_2009年一般性转移支付标准工资_~4190974" xfId="2738"/>
    <cellStyle name="差_BR4 2 5 2" xfId="2739"/>
    <cellStyle name="Percent 3 2 3" xfId="2740"/>
    <cellStyle name="差_BR4 2 6" xfId="2741"/>
    <cellStyle name="差_2008云南省分县市中小学教职工统计表（教育厅提供）" xfId="2742"/>
    <cellStyle name="差_奖励补助测算5.23新_2016年1月13日人大报告表格定版 王丽君" xfId="2743"/>
    <cellStyle name="Percent 3 3" xfId="2744"/>
    <cellStyle name="差_奖励补助测算5.23新_表4-3" xfId="2745"/>
    <cellStyle name="差_2008云南省分县市中小学教职工统计表（教育厅提供） 2" xfId="2746"/>
    <cellStyle name="差_奖励补助测算5.23新_2016年1月13日人大报告表格定版 王丽君 2" xfId="2747"/>
    <cellStyle name="Percent 3 3 2" xfId="2748"/>
    <cellStyle name="差_奖励补助测算5.23新_表4-3 2" xfId="2749"/>
    <cellStyle name="好_不用软件计算9.1不考虑经费管理评价xl_2016年1月13日人大报告表格定版 王丽君 3 2" xfId="2750"/>
    <cellStyle name="PSChar" xfId="2751"/>
    <cellStyle name="强调文字颜色 2 3 3 2 2" xfId="2752"/>
    <cellStyle name="差_11大理 2 3" xfId="2753"/>
    <cellStyle name="差_2009年一般性转移支付标准工资_地方配套按人均增幅控制8.30一般预算平均增幅、人均可用财力平均增幅两次控制、社会治安系数调整、案件数调整xl_表8-3 2" xfId="2754"/>
    <cellStyle name="差_地方配套按人均增幅控制8.30一般预算平均增幅、人均可用财力平均增幅两次控制、社会治安系数调整、案件数调整xl_表8-2" xfId="2755"/>
    <cellStyle name="PSChar 2" xfId="2756"/>
    <cellStyle name="差_~5676413 4" xfId="2757"/>
    <cellStyle name="差_地方配套按人均增幅控制8.30一般预算平均增幅、人均可用财力平均增幅两次控制、社会治安系数调整、案件数调整xl_表8-2 2" xfId="2758"/>
    <cellStyle name="差_汇总_表4-4 " xfId="2759"/>
    <cellStyle name="PSDate" xfId="2760"/>
    <cellStyle name="PSDate 2" xfId="2761"/>
    <cellStyle name="PSHeading" xfId="2762"/>
    <cellStyle name="常规 20 2 3" xfId="2763"/>
    <cellStyle name="百分比 2 6 3" xfId="2764"/>
    <cellStyle name="PSHeading 2" xfId="2765"/>
    <cellStyle name="PSInt" xfId="2766"/>
    <cellStyle name="PSInt 2" xfId="2767"/>
    <cellStyle name="Red" xfId="2768"/>
    <cellStyle name="RowLevel_0" xfId="2769"/>
    <cellStyle name="差_2008年县级公安保障标准落实奖励经费分配测算" xfId="2770"/>
    <cellStyle name="sstot 2" xfId="2771"/>
    <cellStyle name="Standard_AREAS" xfId="2772"/>
    <cellStyle name="t" xfId="2773"/>
    <cellStyle name="t 2" xfId="2774"/>
    <cellStyle name="t 3" xfId="2775"/>
    <cellStyle name="差_2009年一般性转移支付标准工资_奖励补助测算7.25 (version 1) (version 1)_表8-2" xfId="2776"/>
    <cellStyle name="好_地方配套按人均增幅控制8.31（调整结案率后）xl_表8-2 2" xfId="2777"/>
    <cellStyle name="常规 2 3 4" xfId="2778"/>
    <cellStyle name="t_HVAC Equipment (3)" xfId="2779"/>
    <cellStyle name="差_Book1_表8-2 2" xfId="2780"/>
    <cellStyle name="常规 2 3 4 2" xfId="2781"/>
    <cellStyle name="t_HVAC Equipment (3) 2" xfId="2782"/>
    <cellStyle name="差 2 7" xfId="2783"/>
    <cellStyle name="常规 2 3 4 3" xfId="2784"/>
    <cellStyle name="t_HVAC Equipment (3) 3" xfId="2785"/>
    <cellStyle name="差 2 8" xfId="2786"/>
    <cellStyle name="Title 2" xfId="2787"/>
    <cellStyle name="Title 3" xfId="2788"/>
    <cellStyle name="Title 3 2" xfId="2789"/>
    <cellStyle name="差_2009年一般性转移支付标准工资 4" xfId="2790"/>
    <cellStyle name="Total" xfId="2791"/>
    <cellStyle name="差_2009年一般性转移支付标准工资_表4-3 2" xfId="2792"/>
    <cellStyle name="差_BR1_代表处4.18周报 2 3 3" xfId="2793"/>
    <cellStyle name="Total 2" xfId="2794"/>
    <cellStyle name="表标题 3" xfId="2795"/>
    <cellStyle name="好_BR4 3 3" xfId="2796"/>
    <cellStyle name="差_BR1_代表处4.18周报 2 3 3 2" xfId="2797"/>
    <cellStyle name="Tusental (0)_pldt" xfId="2798"/>
    <cellStyle name="百分比 4 2 2" xfId="2799"/>
    <cellStyle name="差_Book1 3" xfId="2800"/>
    <cellStyle name="Tusental_pldt" xfId="2801"/>
    <cellStyle name="Valuta (0)_pldt" xfId="2802"/>
    <cellStyle name="Warning Text" xfId="2803"/>
    <cellStyle name="Warning Text 2" xfId="2804"/>
    <cellStyle name="差_M01-2(州市补助收入) 2 3" xfId="2805"/>
    <cellStyle name="好_M01-2(州市补助收入)_2016年1月13日人大报告表格定版 王丽君 2 2" xfId="2806"/>
    <cellStyle name="百分比 2" xfId="2807"/>
    <cellStyle name="百分比 2 2" xfId="2808"/>
    <cellStyle name="差_05玉溪_2016年1月13日人大报告表格定版 王丽君" xfId="2809"/>
    <cellStyle name="百分比 2 2 2" xfId="2810"/>
    <cellStyle name="差_05玉溪_2016年1月13日人大报告表格定版 王丽君 2" xfId="2811"/>
    <cellStyle name="百分比 2 2 2 2" xfId="2812"/>
    <cellStyle name="差_05玉溪_2016年1月13日人大报告表格定版 王丽君 2 2" xfId="2813"/>
    <cellStyle name="差_表8-3_2016年各开发区收支预算草案（汇总）" xfId="2814"/>
    <cellStyle name="百分比 2 2 2 2 2" xfId="2815"/>
    <cellStyle name="差_05玉溪_2016年1月13日人大报告表格定版 王丽君 2 2 2" xfId="2816"/>
    <cellStyle name="差_表8-3_2016年各开发区收支预算草案（汇总） 2" xfId="2817"/>
    <cellStyle name="百分比 2 2 2 2 2 2" xfId="2818"/>
    <cellStyle name="差_表8-3_2016年各开发区收支预算草案（汇总） 2 2" xfId="2819"/>
    <cellStyle name="警告文本 2 2 2" xfId="2820"/>
    <cellStyle name="百分比 2 2 2 2 3 2" xfId="2821"/>
    <cellStyle name="差_表8-3_2016年各开发区收支预算草案（汇总） 3 2" xfId="2822"/>
    <cellStyle name="警告文本 2 3" xfId="2823"/>
    <cellStyle name="百分比 2 2 2 2 4" xfId="2824"/>
    <cellStyle name="警告文本 2 3 2" xfId="2825"/>
    <cellStyle name="百分比 2 2 2 2 4 2" xfId="2826"/>
    <cellStyle name="警告文本 2 4" xfId="2827"/>
    <cellStyle name="百分比 2 2 2 2 5" xfId="2828"/>
    <cellStyle name="差_Book1_1 2 2 2 2" xfId="2829"/>
    <cellStyle name="百分比 2 2 2 3" xfId="2830"/>
    <cellStyle name="差_BR2 2" xfId="2831"/>
    <cellStyle name="差_05玉溪_2016年1月13日人大报告表格定版 王丽君 2 3" xfId="2832"/>
    <cellStyle name="差_地方配套按人均增幅控制8.30一般预算平均增幅、人均可用财力平均增幅两次控制、社会治安系数调整、案件数调整xl 2 2 2" xfId="2833"/>
    <cellStyle name="百分比 2 2 2 3 2" xfId="2834"/>
    <cellStyle name="差_BR2 2 2" xfId="2835"/>
    <cellStyle name="百分比 2 2 2 3 2 2" xfId="2836"/>
    <cellStyle name="差_BR2 2 2 2" xfId="2837"/>
    <cellStyle name="差_指标五_2016年1月13日人大报告表格定版 王丽君" xfId="2838"/>
    <cellStyle name="百分比 2 2 2 4" xfId="2839"/>
    <cellStyle name="差_BR2 3" xfId="2840"/>
    <cellStyle name="差_Book1_1_2016年1月13日人大报告表格定版 王丽君" xfId="2841"/>
    <cellStyle name="百分比 2 2 2 4 2" xfId="2842"/>
    <cellStyle name="差_BR2 3 2" xfId="2843"/>
    <cellStyle name="差_~4190974 4 2" xfId="2844"/>
    <cellStyle name="百分比 2 2 2 5" xfId="2845"/>
    <cellStyle name="差_BR2 4" xfId="2846"/>
    <cellStyle name="好_2007年人员分部门统计表_2016年1月13日人大报告表格定版 王丽君 2 3" xfId="2847"/>
    <cellStyle name="百分比 2 2 2 5 2" xfId="2848"/>
    <cellStyle name="差_BR2 4 2" xfId="2849"/>
    <cellStyle name="好_云南省2008年中小学教职工情况（教育厅提供20090101加工整理）_表4-4  2" xfId="2850"/>
    <cellStyle name="百分比 2 2 3" xfId="2851"/>
    <cellStyle name="差_05玉溪_2016年1月13日人大报告表格定版 王丽君 3" xfId="2852"/>
    <cellStyle name="百分比 2 2 3 2" xfId="2853"/>
    <cellStyle name="差_05玉溪_2016年1月13日人大报告表格定版 王丽君 3 2" xfId="2854"/>
    <cellStyle name="百分比 2 2 3 2 2" xfId="2855"/>
    <cellStyle name="百分比 2 2 3 3" xfId="2856"/>
    <cellStyle name="差_BR3 2" xfId="2857"/>
    <cellStyle name="百分比 2 2 5 2" xfId="2858"/>
    <cellStyle name="百分比 2 3" xfId="2859"/>
    <cellStyle name="差_00省级(定稿)_表8-2" xfId="2860"/>
    <cellStyle name="百分比 2 3 2" xfId="2861"/>
    <cellStyle name="百分比 2 3 2 2" xfId="2862"/>
    <cellStyle name="百分比 2 3 2 2 2" xfId="2863"/>
    <cellStyle name="百分比 2 3 2 3" xfId="2864"/>
    <cellStyle name="差_Book1_1 2 3 2 2" xfId="2865"/>
    <cellStyle name="百分比 2 3 2 3 2" xfId="2866"/>
    <cellStyle name="百分比 2 3 2 4" xfId="2867"/>
    <cellStyle name="百分比 2 3 2 4 2" xfId="2868"/>
    <cellStyle name="百分比 2 3 2 5" xfId="2869"/>
    <cellStyle name="百分比 2 3 3" xfId="2870"/>
    <cellStyle name="百分比 2 3 3 2" xfId="2871"/>
    <cellStyle name="百分比 2 3 3 2 2" xfId="2872"/>
    <cellStyle name="差_530629_2006年县级财政报表附表_表4-3" xfId="2873"/>
    <cellStyle name="百分比 2 3 3 3" xfId="2874"/>
    <cellStyle name="百分比 2 3 4 2" xfId="2875"/>
    <cellStyle name="百分比 2 3 5" xfId="2876"/>
    <cellStyle name="百分比 2 3 5 2" xfId="2877"/>
    <cellStyle name="差 2 4 2" xfId="2878"/>
    <cellStyle name="百分比 2 4" xfId="2879"/>
    <cellStyle name="差_00省级(定稿)_表8-3" xfId="2880"/>
    <cellStyle name="差_奖励补助测算7.25_表4-4  2" xfId="2881"/>
    <cellStyle name="差 2 4 2 2" xfId="2882"/>
    <cellStyle name="百分比 2 4 2" xfId="2883"/>
    <cellStyle name="差_地方配套按人均增幅控制8.31（调整结案率后）xl_2016年1月13日人大报告表格定版 王丽君 3" xfId="2884"/>
    <cellStyle name="百分比 2 4 2 2" xfId="2885"/>
    <cellStyle name="差_地方配套按人均增幅控制8.31（调整结案率后）xl_2016年1月13日人大报告表格定版 王丽君 3 2" xfId="2886"/>
    <cellStyle name="百分比 2 4 2 2 2" xfId="2887"/>
    <cellStyle name="百分比 2 4 2 3" xfId="2888"/>
    <cellStyle name="差_0605石屏县 4 2" xfId="2889"/>
    <cellStyle name="百分比 2 4 2 3 2" xfId="2890"/>
    <cellStyle name="百分比 2 4 2 4" xfId="2891"/>
    <cellStyle name="差_~5676413_2016年1月13日人大报告表格定版 王丽君 2" xfId="2892"/>
    <cellStyle name="百分比 2 4 2 4 2" xfId="2893"/>
    <cellStyle name="差_~5676413_2016年1月13日人大报告表格定版 王丽君 2 2" xfId="2894"/>
    <cellStyle name="百分比 2 4 2 5" xfId="2895"/>
    <cellStyle name="差_（正式)2012年乡镇决算批复 2 2" xfId="2896"/>
    <cellStyle name="差_~5676413_2016年1月13日人大报告表格定版 王丽君 3" xfId="2897"/>
    <cellStyle name="百分比 2 4 3" xfId="2898"/>
    <cellStyle name="百分比 2 4 3 2" xfId="2899"/>
    <cellStyle name="百分比 2 4 3 2 2" xfId="2900"/>
    <cellStyle name="百分比 2 4 3 3" xfId="2901"/>
    <cellStyle name="差_2009年一般性转移支付标准工资_地方配套按人均增幅控制8.31（调整结案率后）xl_2016年1月13日人大报告表格定版 王丽君 2" xfId="2902"/>
    <cellStyle name="百分比 2 4 4 2" xfId="2903"/>
    <cellStyle name="百分比 2 4 5" xfId="2904"/>
    <cellStyle name="标题 4 2 2" xfId="2905"/>
    <cellStyle name="百分比 2 4 5 2" xfId="2906"/>
    <cellStyle name="标题 4 2 2 2" xfId="2907"/>
    <cellStyle name="百分比 2 5" xfId="2908"/>
    <cellStyle name="好_2009年一般性转移支付标准工资_不用软件计算9.1不考虑经费管理评价xl_表8-3 2" xfId="2909"/>
    <cellStyle name="差 2 4 3" xfId="2910"/>
    <cellStyle name="百分比 2 5 2" xfId="2911"/>
    <cellStyle name="差 2 4 3 2" xfId="2912"/>
    <cellStyle name="百分比 2 5 2 2" xfId="2913"/>
    <cellStyle name="百分比 2 5 3" xfId="2914"/>
    <cellStyle name="百分比 3" xfId="2915"/>
    <cellStyle name="百分比 3 2" xfId="2916"/>
    <cellStyle name="百分比 3 3" xfId="2917"/>
    <cellStyle name="百分比 3 3 2" xfId="2918"/>
    <cellStyle name="百分比 3 3 2 2" xfId="2919"/>
    <cellStyle name="好_2009年一般性转移支付标准工资_奖励补助测算7.25 (version 1) (version 1) 2" xfId="2920"/>
    <cellStyle name="差_1110洱源县_2016年1月13日人大报告表格定版 王丽君 3" xfId="2921"/>
    <cellStyle name="百分比 3 4 2" xfId="2922"/>
    <cellStyle name="差_Book1_1_表4-4 " xfId="2923"/>
    <cellStyle name="百分比 3 4 2 2" xfId="2924"/>
    <cellStyle name="百分比 3 4 3" xfId="2925"/>
    <cellStyle name="百分比 4" xfId="2926"/>
    <cellStyle name="百分比 4 2" xfId="2927"/>
    <cellStyle name="百分比 4 2 2 2" xfId="2928"/>
    <cellStyle name="差_Book1 3 2" xfId="2929"/>
    <cellStyle name="百分比 4 3" xfId="2930"/>
    <cellStyle name="百分比 4 3 2" xfId="2931"/>
    <cellStyle name="差_Book2 3" xfId="2932"/>
    <cellStyle name="百分比 4 3 2 2" xfId="2933"/>
    <cellStyle name="差_Book2 3 2" xfId="2934"/>
    <cellStyle name="百分比 4 3 3" xfId="2935"/>
    <cellStyle name="差_Book2 4" xfId="2936"/>
    <cellStyle name="百分比 4 4" xfId="2937"/>
    <cellStyle name="差 2 6 2" xfId="2938"/>
    <cellStyle name="百分比 4 4 2" xfId="2939"/>
    <cellStyle name="差_2006年全省财力计算表（中央、决算）" xfId="2940"/>
    <cellStyle name="捠壿_Region Orders (2)" xfId="2941"/>
    <cellStyle name="编号" xfId="2942"/>
    <cellStyle name="差_Book1 2 2 2 2" xfId="2943"/>
    <cellStyle name="标题 1 2" xfId="2944"/>
    <cellStyle name="标题 1 2 2" xfId="2945"/>
    <cellStyle name="标题 1 2 2 2" xfId="2946"/>
    <cellStyle name="标题 1 2 2 2 2" xfId="2947"/>
    <cellStyle name="标题 1 2 2 3" xfId="2948"/>
    <cellStyle name="差_2008云南省分县市中小学教职工统计表（教育厅提供） 2 2" xfId="2949"/>
    <cellStyle name="差_奖励补助测算5.23新_2016年1月13日人大报告表格定版 王丽君 2 2" xfId="2950"/>
    <cellStyle name="标题 1 2 2 3 2" xfId="2951"/>
    <cellStyle name="差_2008云南省分县市中小学教职工统计表（教育厅提供） 2 2 2" xfId="2952"/>
    <cellStyle name="差_奖励补助测算5.23新_2016年1月13日人大报告表格定版 王丽君 2 2 2" xfId="2953"/>
    <cellStyle name="标题 1 2 3" xfId="2954"/>
    <cellStyle name="差_三季度－表二_表4-3" xfId="2955"/>
    <cellStyle name="标题 1 2 3 2" xfId="2956"/>
    <cellStyle name="差_2009年一般性转移支付标准工资_不用软件计算9.1不考虑经费管理评价xl_2016年1月13日人大报告表格定版 王丽君 2 3" xfId="2957"/>
    <cellStyle name="强调文字颜色 4 2 2 3 2" xfId="2958"/>
    <cellStyle name="标题 1 2 4" xfId="2959"/>
    <cellStyle name="强调文字颜色 4 2 2 3 2 2" xfId="2960"/>
    <cellStyle name="标题 1 2 4 2" xfId="2961"/>
    <cellStyle name="标题 1 2 4 2 2" xfId="2962"/>
    <cellStyle name="强调文字颜色 4 2 2 3 3" xfId="2963"/>
    <cellStyle name="标题 1 2 5" xfId="2964"/>
    <cellStyle name="标题 1 2 5 2" xfId="2965"/>
    <cellStyle name="标题 1 2 6" xfId="2966"/>
    <cellStyle name="标题 1 2 6 2" xfId="2967"/>
    <cellStyle name="标题 1 3 2 2" xfId="2968"/>
    <cellStyle name="标题 1 3 2 2 2" xfId="2969"/>
    <cellStyle name="标题 1 3 3" xfId="2970"/>
    <cellStyle name="差_2016年基金预算表格_表8-2" xfId="2971"/>
    <cellStyle name="标题 1 3 3 2" xfId="2972"/>
    <cellStyle name="差_2016年基金预算表格_表8-2 2" xfId="2973"/>
    <cellStyle name="标题 1 4 2" xfId="2974"/>
    <cellStyle name="标题 1 5" xfId="2975"/>
    <cellStyle name="好_2006年在职人员情况_2016年1月13日人大报告表格定版 王丽君 2" xfId="2976"/>
    <cellStyle name="差_2007年可用财力_表4-3" xfId="2977"/>
    <cellStyle name="标题 1 6" xfId="2978"/>
    <cellStyle name="标题 1 6 2" xfId="2979"/>
    <cellStyle name="好_2006年在职人员情况_2016年1月13日人大报告表格定版 王丽君 3 2" xfId="2980"/>
    <cellStyle name="差_Book1 2 2 3" xfId="2981"/>
    <cellStyle name="标题 1 6 2 2" xfId="2982"/>
    <cellStyle name="差_Book1 2 2 3 2" xfId="2983"/>
    <cellStyle name="标题 1 6 3" xfId="2984"/>
    <cellStyle name="差_Book1 2 2 4" xfId="2985"/>
    <cellStyle name="标题 2 2 2 2 2" xfId="2986"/>
    <cellStyle name="差_卫生部门_表4-4  2" xfId="2987"/>
    <cellStyle name="差_地方配套按人均增幅控制8.30xl_表8-2 2" xfId="2988"/>
    <cellStyle name="标题 2 2 2 3" xfId="2989"/>
    <cellStyle name="差_BR3 2 2" xfId="2990"/>
    <cellStyle name="差_地方配套按人均增幅控制8.30xl_表8-3" xfId="2991"/>
    <cellStyle name="标题 2 2 2 3 2" xfId="2992"/>
    <cellStyle name="差_BR3 2 2 2" xfId="2993"/>
    <cellStyle name="差_地方配套按人均增幅控制8.30xl_表8-3 2" xfId="2994"/>
    <cellStyle name="标题 2 2 3" xfId="2995"/>
    <cellStyle name="好_历年教师人数_2016年1月13日人大报告表格定版 王丽君" xfId="2996"/>
    <cellStyle name="标题 2 2 3 2" xfId="2997"/>
    <cellStyle name="强调文字颜色 4 2 3 3 2" xfId="2998"/>
    <cellStyle name="标题 2 2 4" xfId="2999"/>
    <cellStyle name="标题 2 2 4 2" xfId="3000"/>
    <cellStyle name="标题 2 2 5" xfId="3001"/>
    <cellStyle name="标题 2 2 5 2" xfId="3002"/>
    <cellStyle name="差_2009年一般性转移支付标准工资_~4190974 4" xfId="3003"/>
    <cellStyle name="标题 2 2 6 2" xfId="3004"/>
    <cellStyle name="标题 2 3 2 2" xfId="3005"/>
    <cellStyle name="标题 2 3 2 2 2" xfId="3006"/>
    <cellStyle name="标题 2 3 3" xfId="3007"/>
    <cellStyle name="标题 2 3 3 2" xfId="3008"/>
    <cellStyle name="差_城建部门_表4-4 " xfId="3009"/>
    <cellStyle name="标题 2 4" xfId="3010"/>
    <cellStyle name="㼿㼿㼿㼿㼿㼿 3" xfId="3011"/>
    <cellStyle name="差_00省级(定稿) 2" xfId="3012"/>
    <cellStyle name="标题 2 4 2" xfId="3013"/>
    <cellStyle name="㼿㼿㼿㼿㼿㼿 3 2" xfId="3014"/>
    <cellStyle name="差_00省级(定稿) 2 2" xfId="3015"/>
    <cellStyle name="标题 2 5" xfId="3016"/>
    <cellStyle name="差_00省级(定稿) 3" xfId="3017"/>
    <cellStyle name="差_BR1 2 2" xfId="3018"/>
    <cellStyle name="标题 2 5 2" xfId="3019"/>
    <cellStyle name="差_00省级(定稿) 3 2" xfId="3020"/>
    <cellStyle name="差_BR1 2 2 2" xfId="3021"/>
    <cellStyle name="好_奖励补助测算7.23 2 2 2" xfId="3022"/>
    <cellStyle name="标题 2 6" xfId="3023"/>
    <cellStyle name="差_00省级(定稿) 4" xfId="3024"/>
    <cellStyle name="差_BR1 2 3" xfId="3025"/>
    <cellStyle name="标题 2 6 2" xfId="3026"/>
    <cellStyle name="差_0605石屏县_表4-4 " xfId="3027"/>
    <cellStyle name="差_BR1 2 3 2" xfId="3028"/>
    <cellStyle name="标题 2 6 2 2" xfId="3029"/>
    <cellStyle name="差_0605石屏县_表4-4  2" xfId="3030"/>
    <cellStyle name="差_BR1 2 3 2 2" xfId="3031"/>
    <cellStyle name="差_高中教师人数（教育厅1.6日提供） 4" xfId="3032"/>
    <cellStyle name="标题 2 6 3" xfId="3033"/>
    <cellStyle name="差_BR1 2 3 3" xfId="3034"/>
    <cellStyle name="标题 3 2" xfId="3035"/>
    <cellStyle name="标题 3 2 2" xfId="3036"/>
    <cellStyle name="标题 3 2 2 2" xfId="3037"/>
    <cellStyle name="标题 3 2 2 2 2" xfId="3038"/>
    <cellStyle name="标题 3 2 2 3" xfId="3039"/>
    <cellStyle name="标题 3 2 2 3 2" xfId="3040"/>
    <cellStyle name="差 3 2 4" xfId="3041"/>
    <cellStyle name="标题 3 2 3" xfId="3042"/>
    <cellStyle name="强调文字颜色 4 2 4 3 2" xfId="3043"/>
    <cellStyle name="标题 3 2 4" xfId="3044"/>
    <cellStyle name="标题 3 2 4 2" xfId="3045"/>
    <cellStyle name="标题 3 2 4 2 2" xfId="3046"/>
    <cellStyle name="标题 3 2 5" xfId="3047"/>
    <cellStyle name="差_三季度－表二_2016年1月13日人大报告表格定版 王丽君 2" xfId="3048"/>
    <cellStyle name="差_530629_2006年县级财政报表附表_表8-2" xfId="3049"/>
    <cellStyle name="标题 3 2 5 2" xfId="3050"/>
    <cellStyle name="差_三季度－表二_2016年1月13日人大报告表格定版 王丽君 2 2" xfId="3051"/>
    <cellStyle name="标题 3 2 6" xfId="3052"/>
    <cellStyle name="差_三季度－表二_2016年1月13日人大报告表格定版 王丽君 3" xfId="3053"/>
    <cellStyle name="差_三季度－表二_2016年1月13日人大报告表格定版 王丽君 3 2" xfId="3054"/>
    <cellStyle name="标题 3 2 6 2" xfId="3055"/>
    <cellStyle name="标题 3 3" xfId="3056"/>
    <cellStyle name="标题 3 3 2" xfId="3057"/>
    <cellStyle name="分级显示列_1_Book1" xfId="3058"/>
    <cellStyle name="差_11大理_表4-3" xfId="3059"/>
    <cellStyle name="差_地方配套按人均增幅控制8.30一般预算平均增幅、人均可用财力平均增幅两次控制、社会治安系数调整、案件数调整xl_表4-4 " xfId="3060"/>
    <cellStyle name="标题 3 3 2 2 2" xfId="3061"/>
    <cellStyle name="标题 3 3 3" xfId="3062"/>
    <cellStyle name="标题 3 4" xfId="3063"/>
    <cellStyle name="好_地方配套按人均增幅控制8.30一般预算平均增幅、人均可用财力平均增幅两次控制、社会治安系数调整、案件数调整xl_2016年1月13日人大报告表格定版 王丽君 3" xfId="3064"/>
    <cellStyle name="标题 3 4 2" xfId="3065"/>
    <cellStyle name="标题 3 5" xfId="3066"/>
    <cellStyle name="差_BR1 3 2" xfId="3067"/>
    <cellStyle name="标题 3 5 2" xfId="3068"/>
    <cellStyle name="差_BR1 3 2 2" xfId="3069"/>
    <cellStyle name="标题 3 6 2" xfId="3070"/>
    <cellStyle name="差_BR1 3 3 2" xfId="3071"/>
    <cellStyle name="标题 3 6 2 2" xfId="3072"/>
    <cellStyle name="标题 3 6 3" xfId="3073"/>
    <cellStyle name="标题 4 2" xfId="3074"/>
    <cellStyle name="标题 4 2 2 2 2" xfId="3075"/>
    <cellStyle name="标题 4 2 2 3" xfId="3076"/>
    <cellStyle name="差_2009年一般性转移支付标准工资_地方配套按人均增幅控制8.31（调整结案率后）xl_2016年1月13日人大报告表格定版 王丽君 2 2" xfId="3077"/>
    <cellStyle name="标题 4 2 3" xfId="3078"/>
    <cellStyle name="标题 4 2 3 2" xfId="3079"/>
    <cellStyle name="标题 4 2 3 2 2" xfId="3080"/>
    <cellStyle name="标题 4 2 4" xfId="3081"/>
    <cellStyle name="标题 4 2 4 2" xfId="3082"/>
    <cellStyle name="标题 4 2 4 2 2" xfId="3083"/>
    <cellStyle name="差_BR1_代表处4.18周报 5" xfId="3084"/>
    <cellStyle name="标题 4 2 5" xfId="3085"/>
    <cellStyle name="标题 4 2 5 2" xfId="3086"/>
    <cellStyle name="差_县级公安机关公用经费标准奖励测算方案（定稿） 3 2" xfId="3087"/>
    <cellStyle name="标题 4 2 6" xfId="3088"/>
    <cellStyle name="标题 4 3" xfId="3089"/>
    <cellStyle name="差_汇总_2016年1月13日人大报告表格定版 王丽君 2 2" xfId="3090"/>
    <cellStyle name="标题 4 3 2" xfId="3091"/>
    <cellStyle name="差_汇总_2016年1月13日人大报告表格定版 王丽君 2 2 2" xfId="3092"/>
    <cellStyle name="标题 4 3 2 2" xfId="3093"/>
    <cellStyle name="差_高中教师人数（教育厅1.6日提供）_表4-3" xfId="3094"/>
    <cellStyle name="标题 4 3 2 2 2" xfId="3095"/>
    <cellStyle name="差_高中教师人数（教育厅1.6日提供）_表4-3 2" xfId="3096"/>
    <cellStyle name="标题 4 3 3" xfId="3097"/>
    <cellStyle name="标题 4 3 3 2" xfId="3098"/>
    <cellStyle name="标题 4 4" xfId="3099"/>
    <cellStyle name="差_汇总_2016年1月13日人大报告表格定版 王丽君 2 3" xfId="3100"/>
    <cellStyle name="标题 4 4 2" xfId="3101"/>
    <cellStyle name="差_第一部分：综合全" xfId="3102"/>
    <cellStyle name="标题 4 5" xfId="3103"/>
    <cellStyle name="差_BR1 4 2" xfId="3104"/>
    <cellStyle name="标题 4 5 2" xfId="3105"/>
    <cellStyle name="差_BR1 4 2 2" xfId="3106"/>
    <cellStyle name="标题 4 6" xfId="3107"/>
    <cellStyle name="差_BR1 4 3" xfId="3108"/>
    <cellStyle name="标题 4 6 2" xfId="3109"/>
    <cellStyle name="标题 4 6 2 2" xfId="3110"/>
    <cellStyle name="标题 5" xfId="3111"/>
    <cellStyle name="差_BR4 2 3 2" xfId="3112"/>
    <cellStyle name="标题 5 2" xfId="3113"/>
    <cellStyle name="差_BR4 2 3 2 2" xfId="3114"/>
    <cellStyle name="标题 5 2 2" xfId="3115"/>
    <cellStyle name="标题 5 2 2 2" xfId="3116"/>
    <cellStyle name="标题 5 2 2 2 2" xfId="3117"/>
    <cellStyle name="标题 5 2 2 3" xfId="3118"/>
    <cellStyle name="标题 5 2 3" xfId="3119"/>
    <cellStyle name="标题 5 2 3 2" xfId="3120"/>
    <cellStyle name="标题 5 2 4" xfId="3121"/>
    <cellStyle name="差_表8-3_2016年各开发区收支预算草案（汇总） 2 2 2" xfId="3122"/>
    <cellStyle name="标题 5 2 4 2" xfId="3123"/>
    <cellStyle name="差_2009年一般性转移支付标准工资_地方配套按人均增幅控制8.30一般预算平均增幅、人均可用财力平均增幅两次控制、社会治安系数调整、案件数调整xl_表4-3" xfId="3124"/>
    <cellStyle name="标题 5 3" xfId="3125"/>
    <cellStyle name="差_汇总_2016年1月13日人大报告表格定版 王丽君 3 2" xfId="3126"/>
    <cellStyle name="差_每月报13年可审批支出表 2 2" xfId="3127"/>
    <cellStyle name="标题 5 4" xfId="3128"/>
    <cellStyle name="差_2007年可用财力_表8-2" xfId="3129"/>
    <cellStyle name="差_每月报13年可审批支出表 2 3" xfId="3130"/>
    <cellStyle name="标题 5 4 2" xfId="3131"/>
    <cellStyle name="差_03昭通_2016年1月13日人大报告表格定版 王丽君" xfId="3132"/>
    <cellStyle name="好_高中教师人数（教育厅1.6日提供）_2016年1月13日人大报告表格定版 王丽君 2 3" xfId="3133"/>
    <cellStyle name="好_~5676413_2016年1月13日人大报告表格定版 王丽君 2 3" xfId="3134"/>
    <cellStyle name="差_每月报13年可审批支出表 2 3 2" xfId="3135"/>
    <cellStyle name="标题 5 4 3" xfId="3136"/>
    <cellStyle name="差_2015年1.2行政事业科目 2" xfId="3137"/>
    <cellStyle name="标题 5 5" xfId="3138"/>
    <cellStyle name="差_2007年可用财力_表8-3" xfId="3139"/>
    <cellStyle name="差_BR1 5 2" xfId="3140"/>
    <cellStyle name="标题 5 5 2" xfId="3141"/>
    <cellStyle name="标题 5 6 2" xfId="3142"/>
    <cellStyle name="差_检验表_2016年1月13日人大报告表格定版 王丽君" xfId="3143"/>
    <cellStyle name="标题 6" xfId="3144"/>
    <cellStyle name="差_BR4 2 3 3" xfId="3145"/>
    <cellStyle name="标题 6 2" xfId="3146"/>
    <cellStyle name="差_11大理_2016年1月13日人大报告表格定版 王丽君" xfId="3147"/>
    <cellStyle name="差_BR4 2 3 3 2" xfId="3148"/>
    <cellStyle name="标题 6 3" xfId="3149"/>
    <cellStyle name="差_每月报13年可审批支出表 3 2" xfId="3150"/>
    <cellStyle name="标题 6 3 2" xfId="3151"/>
    <cellStyle name="差_BR4_代表处4.18周报 7" xfId="3152"/>
    <cellStyle name="差_每月报13年可审批支出表 3 2 2" xfId="3153"/>
    <cellStyle name="标题 6 4" xfId="3154"/>
    <cellStyle name="差_每月报13年可审批支出表 3 3" xfId="3155"/>
    <cellStyle name="标题 6 4 2" xfId="3156"/>
    <cellStyle name="差_每月报13年可审批支出表 3 3 2" xfId="3157"/>
    <cellStyle name="标题 7" xfId="3158"/>
    <cellStyle name="标题 7 2" xfId="3159"/>
    <cellStyle name="标题 7 3" xfId="3160"/>
    <cellStyle name="差_2009年一般性转移支付标准工资_奖励补助测算5.23新 2 2" xfId="3161"/>
    <cellStyle name="差_每月报13年可审批支出表 4 2" xfId="3162"/>
    <cellStyle name="常规 21 2 2 2" xfId="3163"/>
    <cellStyle name="常规 16 2 2 2" xfId="3164"/>
    <cellStyle name="标题 8 2" xfId="3165"/>
    <cellStyle name="差_BR3_代表处4.18周报 2 2 3" xfId="3166"/>
    <cellStyle name="常规 21 2 3" xfId="3167"/>
    <cellStyle name="常规 16 2 3" xfId="3168"/>
    <cellStyle name="标题 9" xfId="3169"/>
    <cellStyle name="标题 9 2" xfId="3170"/>
    <cellStyle name="差_2009年一般性转移支付标准工资_地方配套按人均增幅控制8.30一般预算平均增幅、人均可用财力平均增幅两次控制、社会治安系数调整、案件数调整xl_表8-2" xfId="3171"/>
    <cellStyle name="差_BR3_代表处4.18周报 2 3 3" xfId="3172"/>
    <cellStyle name="差_2009年一般性转移支付标准工资_地方配套按人均增幅控制8.30一般预算平均增幅、人均可用财力平均增幅两次控制、社会治安系数调整、案件数调整xl_表8-3" xfId="3173"/>
    <cellStyle name="标题 9 3" xfId="3174"/>
    <cellStyle name="差_2009年一般性转移支付标准工资_奖励补助测算5.23新 4 2" xfId="3175"/>
    <cellStyle name="标题1" xfId="3176"/>
    <cellStyle name="差_奖励补助测算7.25 2 2" xfId="3177"/>
    <cellStyle name="表标题" xfId="3178"/>
    <cellStyle name="表标题 2" xfId="3179"/>
    <cellStyle name="表标题 2 2" xfId="3180"/>
    <cellStyle name="好_地方配套按人均增幅控制8.30xl 3" xfId="3181"/>
    <cellStyle name="好_BR4 3 2 2" xfId="3182"/>
    <cellStyle name="差_教育厅提供义务教育及高中教师人数（2009年1月6日）" xfId="3183"/>
    <cellStyle name="好_2016年1月12日中午余超发来12.23（汇总）2016年基金预算表_表8-3 2" xfId="3184"/>
    <cellStyle name="表标题 2 3" xfId="3185"/>
    <cellStyle name="差 2" xfId="3186"/>
    <cellStyle name="差_M03_表8-3" xfId="3187"/>
    <cellStyle name="差_表8-3_2015年1月17日人大报告表格定版（县区填报） 2" xfId="3188"/>
    <cellStyle name="解释性文本 5" xfId="3189"/>
    <cellStyle name="差_建行_2016年1月13日人大报告表格定版 王丽君 2" xfId="3190"/>
    <cellStyle name="差 2 2 2" xfId="3191"/>
    <cellStyle name="差_表8-3_2015年1月17日人大报告表格定版（县区填报） 2 2 2" xfId="3192"/>
    <cellStyle name="解释性文本 5 2 2" xfId="3193"/>
    <cellStyle name="差_建行_2016年1月13日人大报告表格定版 王丽君 2 2 2" xfId="3194"/>
    <cellStyle name="差 2 2 2 2" xfId="3195"/>
    <cellStyle name="差_奖励补助测算5.22测试_表4-3" xfId="3196"/>
    <cellStyle name="差 2 2 2 2 2" xfId="3197"/>
    <cellStyle name="差_奖励补助测算5.22测试_表4-3 2" xfId="3198"/>
    <cellStyle name="差 2 2 2 3" xfId="3199"/>
    <cellStyle name="差 2 2 2 3 2" xfId="3200"/>
    <cellStyle name="差 2 2 3" xfId="3201"/>
    <cellStyle name="差 2 2 3 2" xfId="3202"/>
    <cellStyle name="差_00省级(定稿)_2016年1月13日人大报告表格定版 王丽君 2 3" xfId="3203"/>
    <cellStyle name="差 2 2 3 2 2" xfId="3204"/>
    <cellStyle name="差 2 2 3 3" xfId="3205"/>
    <cellStyle name="差 2 2 4" xfId="3206"/>
    <cellStyle name="差_基础数据分析_表4-3" xfId="3207"/>
    <cellStyle name="好_2009年一般性转移支付标准工资_~5676413 2 3" xfId="3208"/>
    <cellStyle name="差 2 2 4 2" xfId="3209"/>
    <cellStyle name="差_基础数据分析_表4-3 2" xfId="3210"/>
    <cellStyle name="好_2007年人员分部门统计表 2 2 2" xfId="3211"/>
    <cellStyle name="差 2 3" xfId="3212"/>
    <cellStyle name="差_表8-3_2015年1月17日人大报告表格定版（县区填报） 2 3" xfId="3213"/>
    <cellStyle name="解释性文本 5 3" xfId="3214"/>
    <cellStyle name="差_建行_2016年1月13日人大报告表格定版 王丽君 2 3" xfId="3215"/>
    <cellStyle name="差 2 3 2 2" xfId="3216"/>
    <cellStyle name="差_2009年一般性转移支付标准工资_奖励补助测算7.25 4 2" xfId="3217"/>
    <cellStyle name="好_2009年一般性转移支付标准工资_不用软件计算9.1不考虑经费管理评价xl_表8-2 2" xfId="3218"/>
    <cellStyle name="差 2 3 3" xfId="3219"/>
    <cellStyle name="差_2006年基础数据_2016年1月13日人大报告表格定版 王丽君 2 2 2" xfId="3220"/>
    <cellStyle name="差_2009年一般性转移支付标准工资_奖励补助测算7.25 5" xfId="3221"/>
    <cellStyle name="差 2 3 3 2" xfId="3222"/>
    <cellStyle name="差_2009年一般性转移支付标准工资_奖励补助测算7.25 5 2" xfId="3223"/>
    <cellStyle name="差 2 4" xfId="3224"/>
    <cellStyle name="差_奖励补助测算7.25_表4-4 " xfId="3225"/>
    <cellStyle name="差 2 7 2" xfId="3226"/>
    <cellStyle name="差 2 8 2" xfId="3227"/>
    <cellStyle name="差 3 2" xfId="3228"/>
    <cellStyle name="差_表8-3_2015年1月17日人大报告表格定版（县区填报） 3 2" xfId="3229"/>
    <cellStyle name="差_建行_2016年1月13日人大报告表格定版 王丽君 3 2" xfId="3230"/>
    <cellStyle name="差 3 2 2" xfId="3231"/>
    <cellStyle name="差_05玉溪 4" xfId="3232"/>
    <cellStyle name="差 3 2 2 2" xfId="3233"/>
    <cellStyle name="差 3 2 2 2 2" xfId="3234"/>
    <cellStyle name="差 3 2 3" xfId="3235"/>
    <cellStyle name="差 3 2 3 2" xfId="3236"/>
    <cellStyle name="差 3 2 4 2" xfId="3237"/>
    <cellStyle name="差 3 3" xfId="3238"/>
    <cellStyle name="差 3 3 2" xfId="3239"/>
    <cellStyle name="差 3 3 2 2" xfId="3240"/>
    <cellStyle name="差 3 3 2 2 2" xfId="3241"/>
    <cellStyle name="差 3 3 3" xfId="3242"/>
    <cellStyle name="差 3 3 3 2" xfId="3243"/>
    <cellStyle name="差 3 3 4" xfId="3244"/>
    <cellStyle name="差 3 3 4 2" xfId="3245"/>
    <cellStyle name="差 3 4" xfId="3246"/>
    <cellStyle name="差 4" xfId="3247"/>
    <cellStyle name="差_青山湖国税稽查 2 3 2" xfId="3248"/>
    <cellStyle name="差 4 2" xfId="3249"/>
    <cellStyle name="差_BR1 6" xfId="3250"/>
    <cellStyle name="差 4 2 2" xfId="3251"/>
    <cellStyle name="差_BR1 6 2" xfId="3252"/>
    <cellStyle name="差 5" xfId="3253"/>
    <cellStyle name="差_奖励补助测算7.25_2016年1月13日人大报告表格定版 王丽君" xfId="3254"/>
    <cellStyle name="差 5 2" xfId="3255"/>
    <cellStyle name="差_BR2 6" xfId="3256"/>
    <cellStyle name="差_奖励补助测算7.25_2016年1月13日人大报告表格定版 王丽君 2" xfId="3257"/>
    <cellStyle name="差 5 2 2" xfId="3258"/>
    <cellStyle name="差_BR2 6 2" xfId="3259"/>
    <cellStyle name="差_奖励补助测算7.25_2016年1月13日人大报告表格定版 王丽君 2 2" xfId="3260"/>
    <cellStyle name="差_（正式)2012年乡镇决算批复" xfId="3261"/>
    <cellStyle name="差_（正式)2012年乡镇决算批复 2 2 2" xfId="3262"/>
    <cellStyle name="差_~5676413_2016年1月13日人大报告表格定版 王丽君 3 2" xfId="3263"/>
    <cellStyle name="好_表8-3_2016年1月13日人大报告表格定版 王丽君 2 2" xfId="3264"/>
    <cellStyle name="差_Book1_2 2 3" xfId="3265"/>
    <cellStyle name="差_（正式)2012年乡镇决算批复 2 2 2 2" xfId="3266"/>
    <cellStyle name="差_（正式)2012年乡镇决算批复 2 3" xfId="3267"/>
    <cellStyle name="差_（正式)2012年乡镇决算批复 2 3 2" xfId="3268"/>
    <cellStyle name="差_（正式)2012年乡镇决算批复 3" xfId="3269"/>
    <cellStyle name="差_M01-2(州市补助收入)" xfId="3270"/>
    <cellStyle name="差_（正式)2012年乡镇决算批复 3 2" xfId="3271"/>
    <cellStyle name="差_M01-2(州市补助收入) 2" xfId="3272"/>
    <cellStyle name="差_~4190974" xfId="3273"/>
    <cellStyle name="差_~4190974 2 2 2" xfId="3274"/>
    <cellStyle name="差_~4190974 3" xfId="3275"/>
    <cellStyle name="差_~4190974 4" xfId="3276"/>
    <cellStyle name="差_~4190974_2016年1月13日人大报告表格定版 王丽君" xfId="3277"/>
    <cellStyle name="差_~4190974_2016年1月13日人大报告表格定版 王丽君 2" xfId="3278"/>
    <cellStyle name="差_~4190974_2016年1月13日人大报告表格定版 王丽君 2 2" xfId="3279"/>
    <cellStyle name="差_~4190974_2016年1月13日人大报告表格定版 王丽君 2 3" xfId="3280"/>
    <cellStyle name="差_~4190974_2016年1月13日人大报告表格定版 王丽君 3" xfId="3281"/>
    <cellStyle name="差_~4190974_2016年1月13日人大报告表格定版 王丽君 3 2" xfId="3282"/>
    <cellStyle name="差_~4190974_表4-3 2" xfId="3283"/>
    <cellStyle name="差_~4190974_表8-2" xfId="3284"/>
    <cellStyle name="差_奖励补助测算7.25 12" xfId="3285"/>
    <cellStyle name="差_奖励补助测算7.25 7" xfId="3286"/>
    <cellStyle name="差_~4190974_表8-2 2" xfId="3287"/>
    <cellStyle name="差_奖励补助测算7.25 12 2" xfId="3288"/>
    <cellStyle name="差_奖励补助测算7.25 7 2" xfId="3289"/>
    <cellStyle name="差_~4190974_表8-3" xfId="3290"/>
    <cellStyle name="差_奖励补助测算7.25 13" xfId="3291"/>
    <cellStyle name="差_奖励补助测算7.25 8" xfId="3292"/>
    <cellStyle name="差_~4190974_表8-3 2" xfId="3293"/>
    <cellStyle name="差_奖励补助测算7.25 13 2" xfId="3294"/>
    <cellStyle name="差_奖励补助测算7.25 8 2" xfId="3295"/>
    <cellStyle name="差_~5676413" xfId="3296"/>
    <cellStyle name="差_00省级(打印) 2" xfId="3297"/>
    <cellStyle name="差_~5676413 2" xfId="3298"/>
    <cellStyle name="差_00省级(打印) 2 2" xfId="3299"/>
    <cellStyle name="差_~5676413 2 3" xfId="3300"/>
    <cellStyle name="差_~5676413 3 2" xfId="3301"/>
    <cellStyle name="差_~5676413 4 2" xfId="3302"/>
    <cellStyle name="差_汇总_表4-4  2" xfId="3303"/>
    <cellStyle name="差_~5676413_2016年1月13日人大报告表格定版 王丽君" xfId="3304"/>
    <cellStyle name="差_~5676413_2016年1月13日人大报告表格定版 王丽君 2 3" xfId="3305"/>
    <cellStyle name="差_~5676413_表4-4 " xfId="3306"/>
    <cellStyle name="差_~5676413_表4-4  2" xfId="3307"/>
    <cellStyle name="差_~5676413_表8-2" xfId="3308"/>
    <cellStyle name="差_530629_2006年县级财政报表附表 2 2" xfId="3309"/>
    <cellStyle name="差_~5676413_表8-2 2" xfId="3310"/>
    <cellStyle name="差_530629_2006年县级财政报表附表 2 2 2" xfId="3311"/>
    <cellStyle name="差_~5676413_表8-3" xfId="3312"/>
    <cellStyle name="差_530629_2006年县级财政报表附表 2 3" xfId="3313"/>
    <cellStyle name="差_~5676413_表8-3 2" xfId="3314"/>
    <cellStyle name="差_00省级(打印)" xfId="3315"/>
    <cellStyle name="差_00省级(打印) 3" xfId="3316"/>
    <cellStyle name="差_00省级(打印)_2016年1月13日人大报告表格定版 王丽君" xfId="3317"/>
    <cellStyle name="差_表8-3_2016年1月13日人大报告表格定版 王丽君 2 2" xfId="3318"/>
    <cellStyle name="差_00省级(打印)_2016年1月13日人大报告表格定版 王丽君 2" xfId="3319"/>
    <cellStyle name="差_表8-3_2016年1月13日人大报告表格定版 王丽君 2 2 2" xfId="3320"/>
    <cellStyle name="差_00省级(打印)_2016年1月13日人大报告表格定版 王丽君 2 2" xfId="3321"/>
    <cellStyle name="差_00省级(打印)_2016年1月13日人大报告表格定版 王丽君 2 2 2" xfId="3322"/>
    <cellStyle name="差_00省级(打印)_2016年1月13日人大报告表格定版 王丽君 2 3" xfId="3323"/>
    <cellStyle name="差_00省级(打印)_2016年1月13日人大报告表格定版 王丽君 3" xfId="3324"/>
    <cellStyle name="好_BR2 3 2" xfId="3325"/>
    <cellStyle name="差_汇总" xfId="3326"/>
    <cellStyle name="差_00省级(打印)_2016年1月13日人大报告表格定版 王丽君 3 2" xfId="3327"/>
    <cellStyle name="好_BR2 3 2 2" xfId="3328"/>
    <cellStyle name="差_汇总 2" xfId="3329"/>
    <cellStyle name="差_00省级(打印)_表8-2" xfId="3330"/>
    <cellStyle name="差_2016年基金预算表格 3" xfId="3331"/>
    <cellStyle name="差_BR2_代表处4.18周报 6" xfId="3332"/>
    <cellStyle name="差_00省级(打印)_表8-3" xfId="3333"/>
    <cellStyle name="差_2016年基金预算表格 4" xfId="3334"/>
    <cellStyle name="差_BR2_代表处4.18周报 7" xfId="3335"/>
    <cellStyle name="差_00省级(定稿)" xfId="3336"/>
    <cellStyle name="差_00省级(定稿) 2 3" xfId="3337"/>
    <cellStyle name="差_00省级(定稿)_2016年1月13日人大报告表格定版 王丽君" xfId="3338"/>
    <cellStyle name="差_00省级(定稿)_表4-3" xfId="3339"/>
    <cellStyle name="差_00省级(定稿)_表4-4 " xfId="3340"/>
    <cellStyle name="差_03昭通" xfId="3341"/>
    <cellStyle name="差_03昭通 2" xfId="3342"/>
    <cellStyle name="差_03昭通 2 2" xfId="3343"/>
    <cellStyle name="差_03昭通 2 2 2" xfId="3344"/>
    <cellStyle name="差_03昭通 2 3" xfId="3345"/>
    <cellStyle name="差_2007年检察院案件数_2016年1月13日人大报告表格定版 王丽君 2 2" xfId="3346"/>
    <cellStyle name="差_2009年一般性转移支付标准工资_奖励补助测算5.22测试_表4-4 " xfId="3347"/>
    <cellStyle name="差_03昭通 3" xfId="3348"/>
    <cellStyle name="差_03昭通 3 2" xfId="3349"/>
    <cellStyle name="差_03昭通 4" xfId="3350"/>
    <cellStyle name="差_03昭通_表4-4 " xfId="3351"/>
    <cellStyle name="差_03昭通_表8-2" xfId="3352"/>
    <cellStyle name="差_03昭通_表8-3" xfId="3353"/>
    <cellStyle name="差_0502通海县 2" xfId="3354"/>
    <cellStyle name="差_0502通海县 2 2" xfId="3355"/>
    <cellStyle name="差_M01-2(州市补助收入)_表4-4 " xfId="3356"/>
    <cellStyle name="差_0502通海县 2 2 2" xfId="3357"/>
    <cellStyle name="差_BR3 6" xfId="3358"/>
    <cellStyle name="检查单元格 2 4 2 2" xfId="3359"/>
    <cellStyle name="差_指标四_2016年1月13日人大报告表格定版 王丽君 2 2 2" xfId="3360"/>
    <cellStyle name="差_0502通海县 3" xfId="3361"/>
    <cellStyle name="好_BR4_代表处4.18周报 2 2 2" xfId="3362"/>
    <cellStyle name="差_0502通海县 4" xfId="3363"/>
    <cellStyle name="差_2013年城乡基本公共卫生服务经费分配表 2 2" xfId="3364"/>
    <cellStyle name="差_0502通海县_2016年1月13日人大报告表格定版 王丽君 2 2" xfId="3365"/>
    <cellStyle name="差_2016年基金预算表格_表8-3" xfId="3366"/>
    <cellStyle name="差_0502通海县_2016年1月13日人大报告表格定版 王丽君 2 2 2" xfId="3367"/>
    <cellStyle name="差_2016年基金预算表格_表8-3 2" xfId="3368"/>
    <cellStyle name="差_财政支出对上级的依赖程度" xfId="3369"/>
    <cellStyle name="差_0502通海县_2016年1月13日人大报告表格定版 王丽君 2 3" xfId="3370"/>
    <cellStyle name="差_0502通海县_2016年1月13日人大报告表格定版 王丽君 3" xfId="3371"/>
    <cellStyle name="差_2009年一般性转移支付标准工资_奖励补助测算5.24冯铸_2016年1月13日人大报告表格定版 王丽君 2 2 2" xfId="3372"/>
    <cellStyle name="差_0502通海县_2016年1月13日人大报告表格定版 王丽君 3 2" xfId="3373"/>
    <cellStyle name="差_2006年全省财力计算表（中央、决算）_2016年1月13日人大报告表格定版 王丽君 3" xfId="3374"/>
    <cellStyle name="差_0502通海县_表4-4 " xfId="3375"/>
    <cellStyle name="好_云南省2008年转移支付测算——州市本级考核部分及政策性测算_表4-3 2" xfId="3376"/>
    <cellStyle name="差_2009年一般性转移支付标准工资_奖励补助测算5.22测试" xfId="3377"/>
    <cellStyle name="差_05玉溪 2" xfId="3378"/>
    <cellStyle name="差_05玉溪 2 2" xfId="3379"/>
    <cellStyle name="差_05玉溪 2 2 2" xfId="3380"/>
    <cellStyle name="差_05玉溪 3" xfId="3381"/>
    <cellStyle name="差_05玉溪 3 2" xfId="3382"/>
    <cellStyle name="差_Book1_银行账户情况表_2010年12月 4" xfId="3383"/>
    <cellStyle name="差_05玉溪_表4-3" xfId="3384"/>
    <cellStyle name="强调文字颜色 3 4" xfId="3385"/>
    <cellStyle name="差_2009年一般性转移支付标准工资_地方配套按人均增幅控制8.31（调整结案率后）xl_表4-3 2" xfId="3386"/>
    <cellStyle name="差_05玉溪_表4-4 " xfId="3387"/>
    <cellStyle name="差_2006年全省财力计算表（中央、决算）_2016年1月13日人大报告表格定版 王丽君" xfId="3388"/>
    <cellStyle name="适中 2 2 2 2" xfId="3389"/>
    <cellStyle name="好_建行_表4-3 2" xfId="3390"/>
    <cellStyle name="差_05玉溪_表8-2" xfId="3391"/>
    <cellStyle name="适中 2 2 2 3" xfId="3392"/>
    <cellStyle name="差_05玉溪_表8-3" xfId="3393"/>
    <cellStyle name="差_0605石屏县" xfId="3394"/>
    <cellStyle name="差_0605石屏县 2" xfId="3395"/>
    <cellStyle name="差_0605石屏县 2 2" xfId="3396"/>
    <cellStyle name="常规_附表5：2015年国有资本经营预算收支总表" xfId="3397"/>
    <cellStyle name="差_0605石屏县 2 2 2" xfId="3398"/>
    <cellStyle name="差_5334_2006年迪庆县级财政报表附表" xfId="3399"/>
    <cellStyle name="差_0605石屏县 2 3" xfId="3400"/>
    <cellStyle name="差_0605石屏县 3" xfId="3401"/>
    <cellStyle name="差_BR1 2 3 3 2" xfId="3402"/>
    <cellStyle name="差_0605石屏县 3 2" xfId="3403"/>
    <cellStyle name="差_地方配套按人均增幅控制8.31（调整结案率后）xl_2016年1月13日人大报告表格定版 王丽君 2 3" xfId="3404"/>
    <cellStyle name="差_0605石屏县 4" xfId="3405"/>
    <cellStyle name="差_Book1_1 2 4 2" xfId="3406"/>
    <cellStyle name="差_地方配套按人均增幅控制8.30一般预算平均增幅、人均可用财力平均增幅两次控制、社会治安系数调整、案件数调整xl 4 2" xfId="3407"/>
    <cellStyle name="差_0605石屏县_表4-3" xfId="3408"/>
    <cellStyle name="差_0605石屏县_表4-3 2" xfId="3409"/>
    <cellStyle name="差_0605石屏县_表8-2" xfId="3410"/>
    <cellStyle name="差_0605石屏县_表8-2 2" xfId="3411"/>
    <cellStyle name="差_0605石屏县_表8-3 2" xfId="3412"/>
    <cellStyle name="差_1.13 2017年基金预算表-余超" xfId="3413"/>
    <cellStyle name="差_2014年区教师医保测算表(1) 2 2" xfId="3414"/>
    <cellStyle name="差_1.13 2017年基金预算表-余超 2" xfId="3415"/>
    <cellStyle name="差_Book1 4" xfId="3416"/>
    <cellStyle name="差_1003牟定县 2 2" xfId="3417"/>
    <cellStyle name="差_1003牟定县 2 2 2" xfId="3418"/>
    <cellStyle name="差_1003牟定县 3" xfId="3419"/>
    <cellStyle name="差_1003牟定县 3 2" xfId="3420"/>
    <cellStyle name="差_1110洱源县 2 2" xfId="3421"/>
    <cellStyle name="差_1110洱源县 2 2 2" xfId="3422"/>
    <cellStyle name="差_历年教师人数" xfId="3423"/>
    <cellStyle name="差_1110洱源县 2 3" xfId="3424"/>
    <cellStyle name="差_1110洱源县 3 2" xfId="3425"/>
    <cellStyle name="差_1110洱源县 4" xfId="3426"/>
    <cellStyle name="差_1110洱源县 4 2" xfId="3427"/>
    <cellStyle name="差_Book1 9" xfId="3428"/>
    <cellStyle name="差_1110洱源县_2016年1月13日人大报告表格定版 王丽君" xfId="3429"/>
    <cellStyle name="差_1110洱源县_2016年1月13日人大报告表格定版 王丽君 2" xfId="3430"/>
    <cellStyle name="差_2006年全省财力计算表（中央、决算）_表8-3" xfId="3431"/>
    <cellStyle name="差_1110洱源县_2016年1月13日人大报告表格定版 王丽君 2 2 2" xfId="3432"/>
    <cellStyle name="差_地方配套按人均增幅控制8.30xl_2016年1月13日人大报告表格定版 王丽君 3 2" xfId="3433"/>
    <cellStyle name="差_1110洱源县_2016年1月13日人大报告表格定版 王丽君 2 3" xfId="3434"/>
    <cellStyle name="差_2009年一般性转移支付标准工资_~4190974 2" xfId="3435"/>
    <cellStyle name="好_2009年一般性转移支付标准工资_奖励补助测算7.25 (version 1) (version 1) 2 2" xfId="3436"/>
    <cellStyle name="差_1110洱源县_2016年1月13日人大报告表格定版 王丽君 3 2" xfId="3437"/>
    <cellStyle name="差_BR1_代表处4.18周报 2 6" xfId="3438"/>
    <cellStyle name="差_1110洱源县_表4-4 " xfId="3439"/>
    <cellStyle name="差_1110洱源县_表4-4  2" xfId="3440"/>
    <cellStyle name="差_1110洱源县_表8-2" xfId="3441"/>
    <cellStyle name="差_1110洱源县_表8-3 2" xfId="3442"/>
    <cellStyle name="差_11大理" xfId="3443"/>
    <cellStyle name="差_11大理 2 2 2" xfId="3444"/>
    <cellStyle name="差_11大理 3" xfId="3445"/>
    <cellStyle name="差_11大理 3 2" xfId="3446"/>
    <cellStyle name="差_11大理 4" xfId="3447"/>
    <cellStyle name="差_2007年政法部门业务指标_表8-3 2" xfId="3448"/>
    <cellStyle name="警告文本 3 2 2 2" xfId="3449"/>
    <cellStyle name="差_BR2 2 3 2 2" xfId="3450"/>
    <cellStyle name="差_11大理 4 2" xfId="3451"/>
    <cellStyle name="差_11大理_2016年1月13日人大报告表格定版 王丽君 2 2 2" xfId="3452"/>
    <cellStyle name="差_11大理_2016年1月13日人大报告表格定版 王丽君 2 3" xfId="3453"/>
    <cellStyle name="差_11大理_2016年1月13日人大报告表格定版 王丽君 3" xfId="3454"/>
    <cellStyle name="好_2009年一般性转移支付标准工资_奖励补助测算7.25 (version 1) (version 1)_表8-2 2" xfId="3455"/>
    <cellStyle name="差_11大理_表4-4 " xfId="3456"/>
    <cellStyle name="差_11大理_表4-4  2" xfId="3457"/>
    <cellStyle name="差_11大理_表8-2 2" xfId="3458"/>
    <cellStyle name="差_11大理_表8-3" xfId="3459"/>
    <cellStyle name="差_BR1 3 4 2" xfId="3460"/>
    <cellStyle name="差_Sheet1" xfId="3461"/>
    <cellStyle name="差_11大理_表8-3 2" xfId="3462"/>
    <cellStyle name="差_Sheet1 2" xfId="3463"/>
    <cellStyle name="好_表8-3 2 2" xfId="3464"/>
    <cellStyle name="差_12月份计划" xfId="3465"/>
    <cellStyle name="差_Book1_（正式)2012年乡镇决算批复" xfId="3466"/>
    <cellStyle name="警告文本 3 4 2" xfId="3467"/>
    <cellStyle name="差_BR2 2 5 2" xfId="3468"/>
    <cellStyle name="常规 11 6" xfId="3469"/>
    <cellStyle name="差_奖励补助测算5.24冯铸 4" xfId="3470"/>
    <cellStyle name="好_表8-3 2 2 2" xfId="3471"/>
    <cellStyle name="差_12月份计划 2" xfId="3472"/>
    <cellStyle name="差_Book1_（正式)2012年乡镇决算批复 2" xfId="3473"/>
    <cellStyle name="常规 11 6 2" xfId="3474"/>
    <cellStyle name="差_奖励补助测算5.24冯铸 4 2" xfId="3475"/>
    <cellStyle name="差_12月份计划 2 2" xfId="3476"/>
    <cellStyle name="差_Book1_（正式)2012年乡镇决算批复 2 2" xfId="3477"/>
    <cellStyle name="差_BR3_代表处4.18周报 3 3" xfId="3478"/>
    <cellStyle name="差_12月份计划 3" xfId="3479"/>
    <cellStyle name="差_Book1_（正式)2012年乡镇决算批复 3" xfId="3480"/>
    <cellStyle name="差_2、土地面积、人口、粮食产量基本情况 2 2 2" xfId="3481"/>
    <cellStyle name="差_2、土地面积、人口、粮食产量基本情况 2 3" xfId="3482"/>
    <cellStyle name="钎霖_4岿角利" xfId="3483"/>
    <cellStyle name="差_2、土地面积、人口、粮食产量基本情况 3" xfId="3484"/>
    <cellStyle name="差_2、土地面积、人口、粮食产量基本情况 3 2" xfId="3485"/>
    <cellStyle name="差_2、土地面积、人口、粮食产量基本情况 4" xfId="3486"/>
    <cellStyle name="差_奖励补助测算7.25 (version 1) (version 1) 4 2" xfId="3487"/>
    <cellStyle name="差_2、土地面积、人口、粮食产量基本情况 4 2" xfId="3488"/>
    <cellStyle name="差_2、土地面积、人口、粮食产量基本情况_2016年1月13日人大报告表格定版 王丽君" xfId="3489"/>
    <cellStyle name="差_2009年一般性转移支付标准工资_~4190974 3" xfId="3490"/>
    <cellStyle name="差_2、土地面积、人口、粮食产量基本情况_2016年1月13日人大报告表格定版 王丽君 2 3" xfId="3491"/>
    <cellStyle name="好_（正式)2012年乡镇决算批复" xfId="3492"/>
    <cellStyle name="差_2、土地面积、人口、粮食产量基本情况_2016年1月13日人大报告表格定版 王丽君 3" xfId="3493"/>
    <cellStyle name="好_（正式)2012年乡镇决算批复 2" xfId="3494"/>
    <cellStyle name="常规 2 2 2 4 4" xfId="3495"/>
    <cellStyle name="差_2、土地面积、人口、粮食产量基本情况_2016年1月13日人大报告表格定版 王丽君 3 2" xfId="3496"/>
    <cellStyle name="差_2、土地面积、人口、粮食产量基本情况_表4-4 " xfId="3497"/>
    <cellStyle name="差_2、土地面积、人口、粮食产量基本情况_表4-4  2" xfId="3498"/>
    <cellStyle name="差_2、土地面积、人口、粮食产量基本情况_表8-2" xfId="3499"/>
    <cellStyle name="差_2009年一般性转移支付标准工资_~5676413 2 2" xfId="3500"/>
    <cellStyle name="差_2、土地面积、人口、粮食产量基本情况_表8-2 2" xfId="3501"/>
    <cellStyle name="差_2009年一般性转移支付标准工资_~5676413 2 2 2" xfId="3502"/>
    <cellStyle name="差_2、土地面积、人口、粮食产量基本情况_表8-3" xfId="3503"/>
    <cellStyle name="差_2009年一般性转移支付标准工资_~5676413 2 3" xfId="3504"/>
    <cellStyle name="差_5334_2006年迪庆县级财政报表附表_表8-2" xfId="3505"/>
    <cellStyle name="差_2、土地面积、人口、粮食产量基本情况_表8-3 2" xfId="3506"/>
    <cellStyle name="差_2006年分析表_2016年1月13日人大报告表格定版 王丽君" xfId="3507"/>
    <cellStyle name="差_三季度－表二 4 2" xfId="3508"/>
    <cellStyle name="差_2006年基础数据 4" xfId="3509"/>
    <cellStyle name="差_2006年基础数据_2016年1月13日人大报告表格定版 王丽君" xfId="3510"/>
    <cellStyle name="差_2006年基础数据_2016年1月13日人大报告表格定版 王丽君 2" xfId="3511"/>
    <cellStyle name="差_2006年基础数据_2016年1月13日人大报告表格定版 王丽君 2 2" xfId="3512"/>
    <cellStyle name="差_2006年基础数据_2016年1月13日人大报告表格定版 王丽君 2 3" xfId="3513"/>
    <cellStyle name="差_2006年基础数据_2016年1月13日人大报告表格定版 王丽君 3" xfId="3514"/>
    <cellStyle name="好_2、土地面积、人口、粮食产量基本情况 4" xfId="3515"/>
    <cellStyle name="差_2006年基础数据_2016年1月13日人大报告表格定版 王丽君 3 2" xfId="3516"/>
    <cellStyle name="差_2006年基础数据_表4-4 " xfId="3517"/>
    <cellStyle name="差_2006年基础数据_表8-2" xfId="3518"/>
    <cellStyle name="差_2006年基础数据_表8-3" xfId="3519"/>
    <cellStyle name="差_BR1_代表处4.18周报 6 2" xfId="3520"/>
    <cellStyle name="差_2006年全省财力计算表（中央、决算） 2" xfId="3521"/>
    <cellStyle name="差_2006年全省财力计算表（中央、决算） 2 2" xfId="3522"/>
    <cellStyle name="差_2006年全省财力计算表（中央、决算） 2 2 2" xfId="3523"/>
    <cellStyle name="差_2006年全省财力计算表（中央、决算） 2 3" xfId="3524"/>
    <cellStyle name="差_BR3 2 3 2" xfId="3525"/>
    <cellStyle name="差_2006年全省财力计算表（中央、决算） 3" xfId="3526"/>
    <cellStyle name="差_2006年全省财力计算表（中央、决算） 3 2" xfId="3527"/>
    <cellStyle name="差_2006年全省财力计算表（中央、决算）_2016年1月13日人大报告表格定版 王丽君 2" xfId="3528"/>
    <cellStyle name="差_2006年全省财力计算表（中央、决算）_表4-4 " xfId="3529"/>
    <cellStyle name="差_2006年水利统计指标统计表 3" xfId="3530"/>
    <cellStyle name="差_2006年水利统计指标统计表 4" xfId="3531"/>
    <cellStyle name="差_2006年水利统计指标统计表 4 2" xfId="3532"/>
    <cellStyle name="差_2006年水利统计指标统计表_2016年1月13日人大报告表格定版 王丽君 2 2 2" xfId="3533"/>
    <cellStyle name="差_2006年水利统计指标统计表_2016年1月13日人大报告表格定版 王丽君 3 2" xfId="3534"/>
    <cellStyle name="差_2006年水利统计指标统计表_表8-2" xfId="3535"/>
    <cellStyle name="差_BR2 2 2 3" xfId="3536"/>
    <cellStyle name="差_2006年水利统计指标统计表_表8-2 2" xfId="3537"/>
    <cellStyle name="差_BR2 2 2 3 2" xfId="3538"/>
    <cellStyle name="强调文字颜色 6 2 2" xfId="3539"/>
    <cellStyle name="差_2006年水利统计指标统计表_表8-3" xfId="3540"/>
    <cellStyle name="强调文字颜色 6 2 2 2" xfId="3541"/>
    <cellStyle name="差_2006年水利统计指标统计表_表8-3 2" xfId="3542"/>
    <cellStyle name="差_2006年在职人员情况" xfId="3543"/>
    <cellStyle name="常规 43 2 2" xfId="3544"/>
    <cellStyle name="常规 38 2 2" xfId="3545"/>
    <cellStyle name="差_县级公安机关公用经费标准奖励测算方案（定稿） 2 3" xfId="3546"/>
    <cellStyle name="差_2006年在职人员情况 4 2" xfId="3547"/>
    <cellStyle name="差_2006年在职人员情况_2016年1月13日人大报告表格定版 王丽君" xfId="3548"/>
    <cellStyle name="差_奖励补助测算5.22测试_表8-3 2" xfId="3549"/>
    <cellStyle name="差_2006年在职人员情况_2016年1月13日人大报告表格定版 王丽君 2" xfId="3550"/>
    <cellStyle name="差_财政供养人员_2016年1月13日人大报告表格定版 王丽君 2 3" xfId="3551"/>
    <cellStyle name="差_2006年在职人员情况_2016年1月13日人大报告表格定版 王丽君 3 2" xfId="3552"/>
    <cellStyle name="差_2006年在职人员情况_表4-3 2" xfId="3553"/>
    <cellStyle name="差_2009年一般性转移支付标准工资_奖励补助测算5.23新 3 2" xfId="3554"/>
    <cellStyle name="差_2006年在职人员情况_表4-4 " xfId="3555"/>
    <cellStyle name="差_2006年在职人员情况_表4-4  2" xfId="3556"/>
    <cellStyle name="好_幸福隧道导洞围岩统计_表8-3 2" xfId="3557"/>
    <cellStyle name="差_2007年检察院案件数 2 2" xfId="3558"/>
    <cellStyle name="差_BR2_代表处4.18周报 2 4 2" xfId="3559"/>
    <cellStyle name="差_2007年检察院案件数 2 2 2" xfId="3560"/>
    <cellStyle name="差_BR2_代表处4.18周报 2 4 2 2" xfId="3561"/>
    <cellStyle name="差_2007年检察院案件数 2 3" xfId="3562"/>
    <cellStyle name="差_财政供养人员 2 2" xfId="3563"/>
    <cellStyle name="差_2007年检察院案件数 3 2" xfId="3564"/>
    <cellStyle name="差_BR2_代表处4.18周报 2 5 2" xfId="3565"/>
    <cellStyle name="差_2007年检察院案件数_2016年1月13日人大报告表格定版 王丽君 2 2 2" xfId="3566"/>
    <cellStyle name="差_2009年一般性转移支付标准工资_奖励补助测算5.22测试_表4-4  2" xfId="3567"/>
    <cellStyle name="差_2009年一般性转移支付标准工资_奖励补助测算7.25 10" xfId="3568"/>
    <cellStyle name="差_2007年检察院案件数_2016年1月13日人大报告表格定版 王丽君 3" xfId="3569"/>
    <cellStyle name="差_检验表 2" xfId="3570"/>
    <cellStyle name="差_2007年检察院案件数_2016年1月13日人大报告表格定版 王丽君 3 2" xfId="3571"/>
    <cellStyle name="差_2007年检察院案件数_表4-3 2" xfId="3572"/>
    <cellStyle name="千分位_ 白土" xfId="3573"/>
    <cellStyle name="差_2007年检察院案件数_表4-4 " xfId="3574"/>
    <cellStyle name="差_2007年检察院案件数_表4-4  2" xfId="3575"/>
    <cellStyle name="差_2007年检察院案件数_表8-2" xfId="3576"/>
    <cellStyle name="差_2007年检察院案件数_表8-2 2" xfId="3577"/>
    <cellStyle name="差_2007年检察院案件数_表8-3" xfId="3578"/>
    <cellStyle name="差_2007年检察院案件数_表8-3 2" xfId="3579"/>
    <cellStyle name="差_2007年可用财力 2" xfId="3580"/>
    <cellStyle name="差_2016.1.1月报表样（更新的格式）" xfId="3581"/>
    <cellStyle name="差_2007年可用财力_表4-4 " xfId="3582"/>
    <cellStyle name="差_2009年一般性转移支付标准工资_奖励补助测算5.22测试 2" xfId="3583"/>
    <cellStyle name="差_2007年人员分部门统计表" xfId="3584"/>
    <cellStyle name="差_2007年人员分部门统计表 2" xfId="3585"/>
    <cellStyle name="差_2007年人员分部门统计表 2 2" xfId="3586"/>
    <cellStyle name="差_2007年人员分部门统计表 2 3" xfId="3587"/>
    <cellStyle name="差_2007年人员分部门统计表 4" xfId="3588"/>
    <cellStyle name="差_2007年人员分部门统计表 4 2" xfId="3589"/>
    <cellStyle name="差_2007年人员分部门统计表_2016年1月13日人大报告表格定版 王丽君" xfId="3590"/>
    <cellStyle name="差_2013年乡镇市容园林经费结算 3 2" xfId="3591"/>
    <cellStyle name="差_奖励补助测算5.22测试 2" xfId="3592"/>
    <cellStyle name="差_2007年人员分部门统计表_2016年1月13日人大报告表格定版 王丽君 2" xfId="3593"/>
    <cellStyle name="差_奖励补助测算5.22测试 2 2" xfId="3594"/>
    <cellStyle name="好_2009年一般性转移支付标准工资_奖励补助测算7.25 14" xfId="3595"/>
    <cellStyle name="差_2007年人员分部门统计表_2016年1月13日人大报告表格定版 王丽君 2 2" xfId="3596"/>
    <cellStyle name="差_奖励补助测算5.22测试 2 2 2" xfId="3597"/>
    <cellStyle name="好_2009年一般性转移支付标准工资_奖励补助测算7.25 15" xfId="3598"/>
    <cellStyle name="差_2007年人员分部门统计表_2016年1月13日人大报告表格定版 王丽君 2 3" xfId="3599"/>
    <cellStyle name="差_2007年人员分部门统计表_2016年1月13日人大报告表格定版 王丽君 3" xfId="3600"/>
    <cellStyle name="差_奖励补助测算5.22测试 2 3" xfId="3601"/>
    <cellStyle name="差_2007年人员分部门统计表_2016年1月13日人大报告表格定版 王丽君 3 2" xfId="3602"/>
    <cellStyle name="差_2007年人员分部门统计表_表4-4 " xfId="3603"/>
    <cellStyle name="差_2009年一般性转移支付标准工资_地方配套按人均增幅控制8.31（调整结案率后）xl_表8-3" xfId="3604"/>
    <cellStyle name="差_2007年人员分部门统计表_表4-4  2" xfId="3605"/>
    <cellStyle name="差_2009年一般性转移支付标准工资_地方配套按人均增幅控制8.31（调整结案率后）xl_表8-3 2" xfId="3606"/>
    <cellStyle name="差_2007年政法部门业务指标" xfId="3607"/>
    <cellStyle name="差_奖励补助测算5.22测试 4" xfId="3608"/>
    <cellStyle name="差_教师绩效工资测算表（离退休按各地上报数测算）2009年1月1日" xfId="3609"/>
    <cellStyle name="差_2007年政法部门业务指标 2" xfId="3610"/>
    <cellStyle name="差_奖励补助测算5.22测试 4 2" xfId="3611"/>
    <cellStyle name="差_教师绩效工资测算表（离退休按各地上报数测算）2009年1月1日 2" xfId="3612"/>
    <cellStyle name="差_2007年政法部门业务指标 2 2" xfId="3613"/>
    <cellStyle name="差_2007年政法部门业务指标 4" xfId="3614"/>
    <cellStyle name="差_2007年政法部门业务指标 4 2" xfId="3615"/>
    <cellStyle name="差_2007年政法部门业务指标_2016年1月13日人大报告表格定版 王丽君" xfId="3616"/>
    <cellStyle name="差_奖励补助测算5.23新_表4-4  2" xfId="3617"/>
    <cellStyle name="差_教师绩效工资测算表（离退休按各地上报数测算）2009年1月1日_2016年1月13日人大报告表格定版 王丽君" xfId="3618"/>
    <cellStyle name="差_2007年政法部门业务指标_2016年1月13日人大报告表格定版 王丽君 2" xfId="3619"/>
    <cellStyle name="差_2007年政法部门业务指标_2016年1月13日人大报告表格定版 王丽君 2 2" xfId="3620"/>
    <cellStyle name="好_11大理_表8-3" xfId="3621"/>
    <cellStyle name="差_5334_2006年迪庆县级财政报表附表 3" xfId="3622"/>
    <cellStyle name="常规 2 7 3" xfId="3623"/>
    <cellStyle name="差_2007年政法部门业务指标_2016年1月13日人大报告表格定版 王丽君 2 2 2" xfId="3624"/>
    <cellStyle name="好_11大理_表8-3 2" xfId="3625"/>
    <cellStyle name="差_5334_2006年迪庆县级财政报表附表 3 2" xfId="3626"/>
    <cellStyle name="差_2007年政法部门业务指标_2016年1月13日人大报告表格定版 王丽君 2 3" xfId="3627"/>
    <cellStyle name="差_2009年一般性转移支付标准工资_奖励补助测算7.25 2 2 2" xfId="3628"/>
    <cellStyle name="差_5334_2006年迪庆县级财政报表附表 4" xfId="3629"/>
    <cellStyle name="好_BR2_代表处4.18周报 6 2" xfId="3630"/>
    <cellStyle name="差_2007年政法部门业务指标_表4-3 2" xfId="3631"/>
    <cellStyle name="差_奖励补助测算5.24冯铸_表4-4 " xfId="3632"/>
    <cellStyle name="差_2007年政法部门业务指标_表4-4 " xfId="3633"/>
    <cellStyle name="差_教师绩效工资测算表（离退休按各地上报数测算）2009年1月1日_表4-4 " xfId="3634"/>
    <cellStyle name="差_2007年政法部门业务指标_表4-4  2" xfId="3635"/>
    <cellStyle name="差_2007年政法部门业务指标_表8-2" xfId="3636"/>
    <cellStyle name="差_教师绩效工资测算表（离退休按各地上报数测算）2009年1月1日_表8-2" xfId="3637"/>
    <cellStyle name="差_2007年政法部门业务指标_表8-2 2" xfId="3638"/>
    <cellStyle name="差_2007年政法部门业务指标_表8-3" xfId="3639"/>
    <cellStyle name="警告文本 3 2 2" xfId="3640"/>
    <cellStyle name="差_BR2 2 3 2" xfId="3641"/>
    <cellStyle name="差_教师绩效工资测算表（离退休按各地上报数测算）2009年1月1日_表8-3" xfId="3642"/>
    <cellStyle name="好_地方配套按人均增幅控制8.30一般预算平均增幅、人均可用财力平均增幅两次控制、社会治安系数调整、案件数调整xl" xfId="3643"/>
    <cellStyle name="差_2008年县级公安保障标准落实奖励经费分配测算_2016年1月13日人大报告表格定版 王丽君" xfId="3644"/>
    <cellStyle name="差_2009年一般性转移支付标准工资_奖励补助测算7.25 (version 1) (version 1)_表8-3 2" xfId="3645"/>
    <cellStyle name="差_2008年县级公安保障标准落实奖励经费分配测算_表8-2" xfId="3646"/>
    <cellStyle name="差_2008年县级公安保障标准落实奖励经费分配测算_表8-3" xfId="3647"/>
    <cellStyle name="差_BR1_代表处4.18周报 2 4 2 2" xfId="3648"/>
    <cellStyle name="好_检验表（调整后）_表4-4 " xfId="3649"/>
    <cellStyle name="差_奖励补助测算7.25 (version 1) (version 1)_表4-4  2" xfId="3650"/>
    <cellStyle name="差_2008云南省分县市中小学教职工统计表（教育厅提供） 3" xfId="3651"/>
    <cellStyle name="差_奖励补助测算5.23新_2016年1月13日人大报告表格定版 王丽君 3" xfId="3652"/>
    <cellStyle name="差_2008云南省分县市中小学教职工统计表（教育厅提供） 3 2" xfId="3653"/>
    <cellStyle name="差_奖励补助测算5.23新_2016年1月13日人大报告表格定版 王丽君 3 2" xfId="3654"/>
    <cellStyle name="差_2008云南省分县市中小学教职工统计表（教育厅提供） 4" xfId="3655"/>
    <cellStyle name="差_2008云南省分县市中小学教职工统计表（教育厅提供） 4 2" xfId="3656"/>
    <cellStyle name="差_2008云南省分县市中小学教职工统计表（教育厅提供）_2016年1月13日人大报告表格定版 王丽君" xfId="3657"/>
    <cellStyle name="差_2008云南省分县市中小学教职工统计表（教育厅提供）_2016年1月13日人大报告表格定版 王丽君 2" xfId="3658"/>
    <cellStyle name="差_教育厅提供义务教育及高中教师人数（2009年1月6日） 2 3" xfId="3659"/>
    <cellStyle name="差_2008云南省分县市中小学教职工统计表（教育厅提供）_2016年1月13日人大报告表格定版 王丽君 2 2" xfId="3660"/>
    <cellStyle name="差_2008云南省分县市中小学教职工统计表（教育厅提供）_2016年1月13日人大报告表格定版 王丽君 2 3" xfId="3661"/>
    <cellStyle name="差_2008云南省分县市中小学教职工统计表（教育厅提供）_表4-3 2" xfId="3662"/>
    <cellStyle name="差_2008云南省分县市中小学教职工统计表（教育厅提供）_表8-2" xfId="3663"/>
    <cellStyle name="差_2008云南省分县市中小学教职工统计表（教育厅提供）_表8-2 2" xfId="3664"/>
    <cellStyle name="差_2008云南省分县市中小学教职工统计表（教育厅提供）_表8-3" xfId="3665"/>
    <cellStyle name="差_2008云南省分县市中小学教职工统计表（教育厅提供）_表8-3 2" xfId="3666"/>
    <cellStyle name="差_2009年一般性转移支付标准工资 2 2 2" xfId="3667"/>
    <cellStyle name="差_2009年一般性转移支付标准工资 2 3" xfId="3668"/>
    <cellStyle name="差_Sheet1 3 2" xfId="3669"/>
    <cellStyle name="差_2009年一般性转移支付标准工资 3" xfId="3670"/>
    <cellStyle name="差_2009年一般性转移支付标准工资 3 2" xfId="3671"/>
    <cellStyle name="差_2009年一般性转移支付标准工资_~4190974 2 2" xfId="3672"/>
    <cellStyle name="差_2009年一般性转移支付标准工资_~4190974 2 2 2" xfId="3673"/>
    <cellStyle name="差_2009年一般性转移支付标准工资_~4190974 2 3" xfId="3674"/>
    <cellStyle name="差_2009年一般性转移支付标准工资_~4190974_2016年1月13日人大报告表格定版 王丽君" xfId="3675"/>
    <cellStyle name="差_2009年一般性转移支付标准工资_~4190974_2016年1月13日人大报告表格定版 王丽君 2" xfId="3676"/>
    <cellStyle name="差_2009年一般性转移支付标准工资_地方配套按人均增幅控制8.30一般预算平均增幅、人均可用财力平均增幅两次控制、社会治安系数调整、案件数调整xl_2016年1月13日人大报告表格定版 王丽君" xfId="3677"/>
    <cellStyle name="差_2009年一般性转移支付标准工资_~4190974_2016年1月13日人大报告表格定版 王丽君 2 3" xfId="3678"/>
    <cellStyle name="差_2009年一般性转移支付标准工资_地方配套按人均增幅控制8.30一般预算平均增幅、人均可用财力平均增幅两次控制、社会治安系数调整、案件数调整xl_2016年1月13日人大报告表格定版 王丽君 3" xfId="3679"/>
    <cellStyle name="差_表8-3 3 2" xfId="3680"/>
    <cellStyle name="差_2009年一般性转移支付标准工资_~4190974_表4-3" xfId="3681"/>
    <cellStyle name="差_基础数据分析_2016年1月13日人大报告表格定版 王丽君 3" xfId="3682"/>
    <cellStyle name="差_2009年一般性转移支付标准工资_~4190974_表4-3 2" xfId="3683"/>
    <cellStyle name="差_基础数据分析_2016年1月13日人大报告表格定版 王丽君 3 2" xfId="3684"/>
    <cellStyle name="常规 2 6 2 2 2" xfId="3685"/>
    <cellStyle name="差_2009年一般性转移支付标准工资_~4190974_表4-4 " xfId="3686"/>
    <cellStyle name="差_2009年一般性转移支付标准工资_地方配套按人均增幅控制8.30xl 2 2" xfId="3687"/>
    <cellStyle name="差_2009年一般性转移支付标准工资_~4190974_表4-4  2" xfId="3688"/>
    <cellStyle name="差_2009年一般性转移支付标准工资_地方配套按人均增幅控制8.30xl 2 2 2" xfId="3689"/>
    <cellStyle name="差_2009年一般性转移支付标准工资_~4190974_表8-2" xfId="3690"/>
    <cellStyle name="差_2009年一般性转移支付标准工资_奖励补助测算5.22测试 2 2" xfId="3691"/>
    <cellStyle name="差_2009年一般性转移支付标准工资_奖励补助测算7.25 12" xfId="3692"/>
    <cellStyle name="差_2009年一般性转移支付标准工资_~4190974_表8-3 2" xfId="3693"/>
    <cellStyle name="差_2009年一般性转移支付标准工资_奖励补助测算7.25 13 2" xfId="3694"/>
    <cellStyle name="差_2009年一般性转移支付标准工资_~5676413" xfId="3695"/>
    <cellStyle name="差_2009年一般性转移支付标准工资_~5676413 2" xfId="3696"/>
    <cellStyle name="差_2009年一般性转移支付标准工资_~5676413_2016年1月13日人大报告表格定版 王丽君" xfId="3697"/>
    <cellStyle name="差_2009年一般性转移支付标准工资_~5676413_表4-3 2" xfId="3698"/>
    <cellStyle name="差_2009年一般性转移支付标准工资_~5676413_表4-4 " xfId="3699"/>
    <cellStyle name="差_2009年一般性转移支付标准工资_~5676413_表8-2" xfId="3700"/>
    <cellStyle name="好_云南水利电力有限公司_表4-3 2" xfId="3701"/>
    <cellStyle name="差_2009年一般性转移支付标准工资_~5676413_表8-3" xfId="3702"/>
    <cellStyle name="差_2009年一般性转移支付标准工资_2016年1月13日人大报告表格定版 王丽君" xfId="3703"/>
    <cellStyle name="差_2009年一般性转移支付标准工资_表4-3" xfId="3704"/>
    <cellStyle name="差_2009年一般性转移支付标准工资_表8-3 2" xfId="3705"/>
    <cellStyle name="差_2009年一般性转移支付标准工资_不用软件计算9.1不考虑经费管理评价xl" xfId="3706"/>
    <cellStyle name="差_检验表_表8-2" xfId="3707"/>
    <cellStyle name="差_2009年一般性转移支付标准工资_不用软件计算9.1不考虑经费管理评价xl 2" xfId="3708"/>
    <cellStyle name="差_2009年一般性转移支付标准工资_不用软件计算9.1不考虑经费管理评价xl 2 2" xfId="3709"/>
    <cellStyle name="差_2009年一般性转移支付标准工资_不用软件计算9.1不考虑经费管理评价xl 2 2 2" xfId="3710"/>
    <cellStyle name="差_2009年一般性转移支付标准工资_不用软件计算9.1不考虑经费管理评价xl 2 3" xfId="3711"/>
    <cellStyle name="差_2009年一般性转移支付标准工资_不用软件计算9.1不考虑经费管理评价xl 3" xfId="3712"/>
    <cellStyle name="差_2009年一般性转移支付标准工资_不用软件计算9.1不考虑经费管理评价xl 3 2" xfId="3713"/>
    <cellStyle name="差_2009年一般性转移支付标准工资_不用软件计算9.1不考虑经费管理评价xl 4" xfId="3714"/>
    <cellStyle name="差_第五部分(才淼、饶永宏）_2016年1月13日人大报告表格定版 王丽君 3 2" xfId="3715"/>
    <cellStyle name="差_2009年一般性转移支付标准工资_奖励补助测算7.23_表8-3" xfId="3716"/>
    <cellStyle name="差_Book1_1_2016年1月13日人大报告表格定版 王丽君 2" xfId="3717"/>
    <cellStyle name="差_2009年一般性转移支付标准工资_不用软件计算9.1不考虑经费管理评价xl_2016年1月13日人大报告表格定版 王丽君" xfId="3718"/>
    <cellStyle name="差_BR2 3 2 2" xfId="3719"/>
    <cellStyle name="差_历年教师人数_表4-4 " xfId="3720"/>
    <cellStyle name="差_2009年一般性转移支付标准工资_奖励补助测算7.23_表8-3 2" xfId="3721"/>
    <cellStyle name="差_Book1_1_2016年1月13日人大报告表格定版 王丽君 2 2" xfId="3722"/>
    <cellStyle name="差_2009年一般性转移支付标准工资_不用软件计算9.1不考虑经费管理评价xl_2016年1月13日人大报告表格定版 王丽君 2" xfId="3723"/>
    <cellStyle name="差_BR2 3 2 2 2" xfId="3724"/>
    <cellStyle name="差_2009年一般性转移支付标准工资_不用软件计算9.1不考虑经费管理评价xl_2016年1月13日人大报告表格定版 王丽君 2 2" xfId="3725"/>
    <cellStyle name="差_Book1_1_2016年1月13日人大报告表格定版 王丽君 2 2 2" xfId="3726"/>
    <cellStyle name="差_2009年一般性转移支付标准工资_不用软件计算9.1不考虑经费管理评价xl_2016年1月13日人大报告表格定版 王丽君 3" xfId="3727"/>
    <cellStyle name="差_Book1_1_2016年1月13日人大报告表格定版 王丽君 2 3" xfId="3728"/>
    <cellStyle name="差_2009年一般性转移支付标准工资_不用软件计算9.1不考虑经费管理评价xl_2016年1月13日人大报告表格定版 王丽君 3 2" xfId="3729"/>
    <cellStyle name="差_2009年一般性转移支付标准工资_不用软件计算9.1不考虑经费管理评价xl_表4-4 " xfId="3730"/>
    <cellStyle name="差_2009年一般性转移支付标准工资_不用软件计算9.1不考虑经费管理评价xl_表4-4  2" xfId="3731"/>
    <cellStyle name="差_BR2_代表处4.18周报 2 3 3" xfId="3732"/>
    <cellStyle name="差_2009年一般性转移支付标准工资_不用软件计算9.1不考虑经费管理评价xl_表8-2" xfId="3733"/>
    <cellStyle name="差_2009年一般性转移支付标准工资_不用软件计算9.1不考虑经费管理评价xl_表8-3" xfId="3734"/>
    <cellStyle name="差_教育厅提供义务教育及高中教师人数（2009年1月6日）_2016年1月13日人大报告表格定版 王丽君" xfId="3735"/>
    <cellStyle name="差_2009年一般性转移支付标准工资_不用软件计算9.1不考虑经费管理评价xl_表8-3 2" xfId="3736"/>
    <cellStyle name="差_教育厅提供义务教育及高中教师人数（2009年1月6日）_2016年1月13日人大报告表格定版 王丽君 2" xfId="3737"/>
    <cellStyle name="差_2009年一般性转移支付标准工资_地方配套按人均增幅控制8.30xl" xfId="3738"/>
    <cellStyle name="差_BR3_代表处4.18周报 2 2 2 2" xfId="3739"/>
    <cellStyle name="差_2009年一般性转移支付标准工资_地方配套按人均增幅控制8.30xl 2" xfId="3740"/>
    <cellStyle name="差_2009年一般性转移支付标准工资_地方配套按人均增幅控制8.30xl 2 3" xfId="3741"/>
    <cellStyle name="差_2009年一般性转移支付标准工资_地方配套按人均增幅控制8.30xl 3" xfId="3742"/>
    <cellStyle name="差_2009年一般性转移支付标准工资_地方配套按人均增幅控制8.30xl 3 2" xfId="3743"/>
    <cellStyle name="差_2009年一般性转移支付标准工资_地方配套按人均增幅控制8.30xl 4" xfId="3744"/>
    <cellStyle name="差_2009年一般性转移支付标准工资_地方配套按人均增幅控制8.30xl 4 2" xfId="3745"/>
    <cellStyle name="差_2009年一般性转移支付标准工资_地方配套按人均增幅控制8.30xl_2016年1月13日人大报告表格定版 王丽君 2" xfId="3746"/>
    <cellStyle name="差_表8-3 2 2 2" xfId="3747"/>
    <cellStyle name="差_2009年一般性转移支付标准工资_地方配套按人均增幅控制8.30xl_2016年1月13日人大报告表格定版 王丽君 2 2 2" xfId="3748"/>
    <cellStyle name="差_2009年一般性转移支付标准工资_地方配套按人均增幅控制8.30xl_2016年1月13日人大报告表格定版 王丽君 3" xfId="3749"/>
    <cellStyle name="差_云南省2008年中小学教职工情况（教育厅提供20090101加工整理） 2" xfId="3750"/>
    <cellStyle name="差_BR3 4 2 2" xfId="3751"/>
    <cellStyle name="差_2009年一般性转移支付标准工资_地方配套按人均增幅控制8.30xl_2016年1月13日人大报告表格定版 王丽君 3 2" xfId="3752"/>
    <cellStyle name="差_2009年一般性转移支付标准工资_地方配套按人均增幅控制8.30xl_表8-2 2" xfId="3753"/>
    <cellStyle name="差_BR3_代表处4.18周报 2 2" xfId="3754"/>
    <cellStyle name="差_2009年一般性转移支付标准工资_地方配套按人均增幅控制8.30xl_表8-3" xfId="3755"/>
    <cellStyle name="差_BR3_代表处4.18周报 3" xfId="3756"/>
    <cellStyle name="差_Book1_2016年1月13日人大报告表格定版 王丽君 3" xfId="3757"/>
    <cellStyle name="差_2009年一般性转移支付标准工资_地方配套按人均增幅控制8.30xl_表8-3 2" xfId="3758"/>
    <cellStyle name="差_BR3_代表处4.18周报 3 2" xfId="3759"/>
    <cellStyle name="差_2009年一般性转移支付标准工资_地方配套按人均增幅控制8.30一般预算平均增幅、人均可用财力平均增幅两次控制、社会治安系数调整、案件数调整xl" xfId="3760"/>
    <cellStyle name="差_2009年一般性转移支付标准工资_地方配套按人均增幅控制8.30一般预算平均增幅、人均可用财力平均增幅两次控制、社会治安系数调整、案件数调整xl 2" xfId="3761"/>
    <cellStyle name="强调文字颜色 3 2 2 2" xfId="3762"/>
    <cellStyle name="差_BR4_代表处4.18周报 4 3" xfId="3763"/>
    <cellStyle name="差_2009年一般性转移支付标准工资_地方配套按人均增幅控制8.30一般预算平均增幅、人均可用财力平均增幅两次控制、社会治安系数调整、案件数调整xl 2 2" xfId="3764"/>
    <cellStyle name="差_2009年一般性转移支付标准工资_地方配套按人均增幅控制8.30一般预算平均增幅、人均可用财力平均增幅两次控制、社会治安系数调整、案件数调整xl 2 2 2" xfId="3765"/>
    <cellStyle name="差_2009年一般性转移支付标准工资_地方配套按人均增幅控制8.30一般预算平均增幅、人均可用财力平均增幅两次控制、社会治安系数调整、案件数调整xl 2 3" xfId="3766"/>
    <cellStyle name="差_BR4 2 4 2" xfId="3767"/>
    <cellStyle name="差_2009年一般性转移支付标准工资_地方配套按人均增幅控制8.30一般预算平均增幅、人均可用财力平均增幅两次控制、社会治安系数调整、案件数调整xl 3 2" xfId="3768"/>
    <cellStyle name="差_5334_2006年迪庆县级财政报表附表_2016年1月13日人大报告表格定版 王丽君 3" xfId="3769"/>
    <cellStyle name="差_2009年一般性转移支付标准工资_地方配套按人均增幅控制8.30一般预算平均增幅、人均可用财力平均增幅两次控制、社会治安系数调整、案件数调整xl 4" xfId="3770"/>
    <cellStyle name="差_2009年一般性转移支付标准工资_地方配套按人均增幅控制8.30一般预算平均增幅、人均可用财力平均增幅两次控制、社会治安系数调整、案件数调整xl 4 2" xfId="3771"/>
    <cellStyle name="差_2009年一般性转移支付标准工资_地方配套按人均增幅控制8.31（调整结案率后）xl 4" xfId="3772"/>
    <cellStyle name="差_2009年一般性转移支付标准工资_地方配套按人均增幅控制8.31（调整结案率后）xl 4 2" xfId="3773"/>
    <cellStyle name="差_表8-3_2015年1月17日人大报告表格定版 2 3" xfId="3774"/>
    <cellStyle name="差_2009年一般性转移支付标准工资_地方配套按人均增幅控制8.31（调整结案率后）xl_2016年1月13日人大报告表格定版 王丽君" xfId="3775"/>
    <cellStyle name="差_2009年一般性转移支付标准工资_奖励补助测算7.25 (version 1) (version 1)_2016年1月13日人大报告表格定版 王丽君 2 2 2" xfId="3776"/>
    <cellStyle name="差_2009年一般性转移支付标准工资_地方配套按人均增幅控制8.31（调整结案率后）xl_2016年1月13日人大报告表格定版 王丽君 2 3" xfId="3777"/>
    <cellStyle name="差_2009年一般性转移支付标准工资_地方配套按人均增幅控制8.31（调整结案率后）xl_2016年1月13日人大报告表格定版 王丽君 3" xfId="3778"/>
    <cellStyle name="差_2009年一般性转移支付标准工资_地方配套按人均增幅控制8.31（调整结案率后）xl_2016年1月13日人大报告表格定版 王丽君 3 2" xfId="3779"/>
    <cellStyle name="差_2009年一般性转移支付标准工资_地方配套按人均增幅控制8.31（调整结案率后）xl_表4-3" xfId="3780"/>
    <cellStyle name="差_2009年一般性转移支付标准工资_地方配套按人均增幅控制8.31（调整结案率后）xl_表4-4 " xfId="3781"/>
    <cellStyle name="差_2009年一般性转移支付标准工资_地方配套按人均增幅控制8.31（调整结案率后）xl_表4-4  2" xfId="3782"/>
    <cellStyle name="差_2009年一般性转移支付标准工资_地方配套按人均增幅控制8.31（调整结案率后）xl_表8-2 2" xfId="3783"/>
    <cellStyle name="差_2009年一般性转移支付标准工资_奖励补助测算5.22测试 3" xfId="3784"/>
    <cellStyle name="差_2009年一般性转移支付标准工资_奖励补助测算5.22测试 4" xfId="3785"/>
    <cellStyle name="差_2009年一般性转移支付标准工资_奖励补助测算5.22测试 4 2" xfId="3786"/>
    <cellStyle name="差_M01-2(州市补助收入)_表8-2" xfId="3787"/>
    <cellStyle name="差_2009年一般性转移支付标准工资_奖励补助测算5.22测试_2016年1月13日人大报告表格定版 王丽君 2 2" xfId="3788"/>
    <cellStyle name="差_2009年一般性转移支付标准工资_奖励补助测算5.22测试_2016年1月13日人大报告表格定版 王丽君 2 2 2" xfId="3789"/>
    <cellStyle name="差_2009年一般性转移支付标准工资_奖励补助测算5.22测试_2016年1月13日人大报告表格定版 王丽君 2 3" xfId="3790"/>
    <cellStyle name="差_2009年一般性转移支付标准工资_奖励补助测算5.22测试_2016年1月13日人大报告表格定版 王丽君 3" xfId="3791"/>
    <cellStyle name="差_2009年一般性转移支付标准工资_奖励补助测算5.22测试_2016年1月13日人大报告表格定版 王丽君 3 2" xfId="3792"/>
    <cellStyle name="输出 3 2 3" xfId="3793"/>
    <cellStyle name="好_云南省2008年中小学教职工情况（教育厅提供20090101加工整理） 2 2" xfId="3794"/>
    <cellStyle name="差_2009年一般性转移支付标准工资_奖励补助测算5.23新" xfId="3795"/>
    <cellStyle name="输出 3 2 3 2" xfId="3796"/>
    <cellStyle name="好_云南省2008年中小学教职工情况（教育厅提供20090101加工整理） 2 2 2" xfId="3797"/>
    <cellStyle name="差_2009年一般性转移支付标准工资_奖励补助测算5.23新 2" xfId="3798"/>
    <cellStyle name="差_每月报13年可审批支出表 4" xfId="3799"/>
    <cellStyle name="差_2009年一般性转移支付标准工资_奖励补助测算5.23新 2 3" xfId="3800"/>
    <cellStyle name="差_2009年一般性转移支付标准工资_奖励补助测算5.23新 4" xfId="3801"/>
    <cellStyle name="差_2009年一般性转移支付标准工资_奖励补助测算5.23新_2016年1月13日人大报告表格定版 王丽君 2 2" xfId="3802"/>
    <cellStyle name="差_奖励补助测算7.23 2 2 2" xfId="3803"/>
    <cellStyle name="差_2009年一般性转移支付标准工资_奖励补助测算5.23新_2016年1月13日人大报告表格定版 王丽君 3 2" xfId="3804"/>
    <cellStyle name="差_2009年一般性转移支付标准工资_奖励补助测算5.23新_表4-3" xfId="3805"/>
    <cellStyle name="差_2009年一般性转移支付标准工资_奖励补助测算5.23新_表4-3 2" xfId="3806"/>
    <cellStyle name="差_2009年一般性转移支付标准工资_奖励补助测算5.23新_表8-2" xfId="3807"/>
    <cellStyle name="差_2009年一般性转移支付标准工资_奖励补助测算5.23新_表8-2 2" xfId="3808"/>
    <cellStyle name="差_BR4_代表处4.18周报 2 3 2 2" xfId="3809"/>
    <cellStyle name="好_BR1_代表处4.18周报 3 2" xfId="3810"/>
    <cellStyle name="差_2009年一般性转移支付标准工资_奖励补助测算5.23新_表8-3" xfId="3811"/>
    <cellStyle name="差_表8-3_2015年1月17日人大报告表格定版" xfId="3812"/>
    <cellStyle name="好_BR1_代表处4.18周报 3 2 2" xfId="3813"/>
    <cellStyle name="差_2009年一般性转移支付标准工资_奖励补助测算5.23新_表8-3 2" xfId="3814"/>
    <cellStyle name="差_表8-3_2015年1月17日人大报告表格定版 2" xfId="3815"/>
    <cellStyle name="差_2009年一般性转移支付标准工资_奖励补助测算5.24冯铸 2 2 2" xfId="3816"/>
    <cellStyle name="差_2009年一般性转移支付标准工资_奖励补助测算5.24冯铸 2 3" xfId="3817"/>
    <cellStyle name="差_2009年一般性转移支付标准工资_奖励补助测算5.24冯铸 3 2" xfId="3818"/>
    <cellStyle name="差_2009年一般性转移支付标准工资_奖励补助测算5.24冯铸 4" xfId="3819"/>
    <cellStyle name="差_2009年一般性转移支付标准工资_奖励补助测算5.24冯铸 4 2" xfId="3820"/>
    <cellStyle name="差_2009年一般性转移支付标准工资_奖励补助测算5.24冯铸_2016年1月13日人大报告表格定版 王丽君 2 3" xfId="3821"/>
    <cellStyle name="差_Book1_1 6 2" xfId="3822"/>
    <cellStyle name="差_2009年一般性转移支付标准工资_奖励补助测算5.24冯铸_表4-4 " xfId="3823"/>
    <cellStyle name="差_2009年一般性转移支付标准工资_奖励补助测算5.24冯铸_表4-4  2" xfId="3824"/>
    <cellStyle name="差_2009年一般性转移支付标准工资_奖励补助测算7.23" xfId="3825"/>
    <cellStyle name="差_奖励补助测算7.23 3 2" xfId="3826"/>
    <cellStyle name="差_2009年一般性转移支付标准工资_奖励补助测算7.23 2" xfId="3827"/>
    <cellStyle name="差_2009年一般性转移支付标准工资_奖励补助测算7.23 2 2" xfId="3828"/>
    <cellStyle name="差_2009年一般性转移支付标准工资_奖励补助测算7.23 2 2 2" xfId="3829"/>
    <cellStyle name="好_2009年一般性转移支付标准工资_表8-2" xfId="3830"/>
    <cellStyle name="差_2009年一般性转移支付标准工资_奖励补助测算7.23 2 3" xfId="3831"/>
    <cellStyle name="差_BR4_代表处4.18周报 3 2" xfId="3832"/>
    <cellStyle name="差_2009年一般性转移支付标准工资_奖励补助测算7.23 3" xfId="3833"/>
    <cellStyle name="差_2009年一般性转移支付标准工资_奖励补助测算7.23 3 2" xfId="3834"/>
    <cellStyle name="差_2009年一般性转移支付标准工资_奖励补助测算7.23_表4-3" xfId="3835"/>
    <cellStyle name="差_2009年一般性转移支付标准工资_奖励补助测算7.23_表4-3 2" xfId="3836"/>
    <cellStyle name="差_2009年一般性转移支付标准工资_奖励补助测算7.23_表4-4 " xfId="3837"/>
    <cellStyle name="差_2009年一般性转移支付标准工资_奖励补助测算7.23_表4-4  2" xfId="3838"/>
    <cellStyle name="差_2009年一般性转移支付标准工资_奖励补助测算7.23_表8-2" xfId="3839"/>
    <cellStyle name="差_2009年一般性转移支付标准工资_奖励补助测算7.23_表8-2 2" xfId="3840"/>
    <cellStyle name="差_2009年一般性转移支付标准工资_奖励补助测算7.25" xfId="3841"/>
    <cellStyle name="差_高中教师人数（教育厅1.6日提供）_2016年1月13日人大报告表格定版 王丽君 3" xfId="3842"/>
    <cellStyle name="差_2009年一般性转移支付标准工资_奖励补助测算7.25 (version 1) (version 1)" xfId="3843"/>
    <cellStyle name="差_2009年一般性转移支付标准工资_奖励补助测算7.25 (version 1) (version 1) 3" xfId="3844"/>
    <cellStyle name="差_2009年一般性转移支付标准工资_奖励补助测算7.25 (version 1) (version 1) 3 2" xfId="3845"/>
    <cellStyle name="差_2009年一般性转移支付标准工资_奖励补助测算7.25 (version 1) (version 1)_2016年1月13日人大报告表格定版 王丽君" xfId="3846"/>
    <cellStyle name="差_2009年一般性转移支付标准工资_奖励补助测算7.25 (version 1) (version 1)_2016年1月13日人大报告表格定版 王丽君 2" xfId="3847"/>
    <cellStyle name="差_2009年一般性转移支付标准工资_奖励补助测算7.25 (version 1) (version 1)_2016年1月13日人大报告表格定版 王丽君 2 2" xfId="3848"/>
    <cellStyle name="差_2009年一般性转移支付标准工资_奖励补助测算7.25 (version 1) (version 1)_2016年1月13日人大报告表格定版 王丽君 2 3" xfId="3849"/>
    <cellStyle name="差_2009年一般性转移支付标准工资_奖励补助测算7.25 (version 1) (version 1)_2016年1月13日人大报告表格定版 王丽君 3" xfId="3850"/>
    <cellStyle name="差_BR3_代表处4.18周报 3 2 2 2" xfId="3851"/>
    <cellStyle name="差_2009年一般性转移支付标准工资_奖励补助测算7.25 (version 1) (version 1)_2016年1月13日人大报告表格定版 王丽君 3 2" xfId="3852"/>
    <cellStyle name="差_2009年一般性转移支付标准工资_奖励补助测算7.25 (version 1) (version 1)_表4-3" xfId="3853"/>
    <cellStyle name="差_2009年一般性转移支付标准工资_奖励补助测算7.25 (version 1) (version 1)_表4-4 " xfId="3854"/>
    <cellStyle name="差_2009年一般性转移支付标准工资_奖励补助测算7.25 (version 1) (version 1)_表4-4  2" xfId="3855"/>
    <cellStyle name="差_BR1_代表处4.18周报 2 5" xfId="3856"/>
    <cellStyle name="差_2009年一般性转移支付标准工资_奖励补助测算7.25 (version 1) (version 1)_表8-2 2" xfId="3857"/>
    <cellStyle name="差_2009年一般性转移支付标准工资_奖励补助测算7.25 (version 1) (version 1)_表8-3" xfId="3858"/>
    <cellStyle name="差_2009年一般性转移支付标准工资_奖励补助测算7.25 10 2" xfId="3859"/>
    <cellStyle name="差_2009年一般性转移支付标准工资_奖励补助测算7.25 14" xfId="3860"/>
    <cellStyle name="差_2009年一般性转移支付标准工资_奖励补助测算7.25 15" xfId="3861"/>
    <cellStyle name="差_Book1 2 2 4 2" xfId="3862"/>
    <cellStyle name="差_2009年一般性转移支付标准工资_奖励补助测算7.25 15 2" xfId="3863"/>
    <cellStyle name="好_财政支出对上级的依赖程度" xfId="3864"/>
    <cellStyle name="差_2009年一般性转移支付标准工资_奖励补助测算7.25 16" xfId="3865"/>
    <cellStyle name="差_Book1_银行账户情况表_2010年12月 2 2 2" xfId="3866"/>
    <cellStyle name="差_2009年一般性转移支付标准工资_奖励补助测算7.25 17" xfId="3867"/>
    <cellStyle name="差_2009年一般性转移支付标准工资_奖励补助测算7.25 17 2" xfId="3868"/>
    <cellStyle name="差_Book1_表8-2" xfId="3869"/>
    <cellStyle name="差_2009年一般性转移支付标准工资_奖励补助测算7.25 18" xfId="3870"/>
    <cellStyle name="差_2009年一般性转移支付标准工资_奖励补助测算7.25 2" xfId="3871"/>
    <cellStyle name="差_高中教师人数（教育厅1.6日提供）_2016年1月13日人大报告表格定版 王丽君 3 2" xfId="3872"/>
    <cellStyle name="差_2009年一般性转移支付标准工资_奖励补助测算7.25 2 2" xfId="3873"/>
    <cellStyle name="差_2009年一般性转移支付标准工资_奖励补助测算7.25 3" xfId="3874"/>
    <cellStyle name="差_2009年一般性转移支付标准工资_奖励补助测算7.25 6" xfId="3875"/>
    <cellStyle name="差_2009年一般性转移支付标准工资_奖励补助测算7.25 6 2" xfId="3876"/>
    <cellStyle name="差_2009年一般性转移支付标准工资_奖励补助测算7.25 7" xfId="3877"/>
    <cellStyle name="差_2009年一般性转移支付标准工资_奖励补助测算7.25 7 2" xfId="3878"/>
    <cellStyle name="差_2009年一般性转移支付标准工资_奖励补助测算7.25 8" xfId="3879"/>
    <cellStyle name="差_2009年一般性转移支付标准工资_奖励补助测算7.25 8 2" xfId="3880"/>
    <cellStyle name="差_2009年一般性转移支付标准工资_奖励补助测算7.25_2016年1月13日人大报告表格定版 王丽君" xfId="3881"/>
    <cellStyle name="差_2009年一般性转移支付标准工资_奖励补助测算7.25_2016年1月13日人大报告表格定版 王丽君 2" xfId="3882"/>
    <cellStyle name="差_2009年一般性转移支付标准工资_奖励补助测算7.25_2016年1月13日人大报告表格定版 王丽君 2 2" xfId="3883"/>
    <cellStyle name="差_2009年一般性转移支付标准工资_奖励补助测算7.25_2016年1月13日人大报告表格定版 王丽君 2 2 2" xfId="3884"/>
    <cellStyle name="差_2009年一般性转移支付标准工资_奖励补助测算7.25_2016年1月13日人大报告表格定版 王丽君 2 3" xfId="3885"/>
    <cellStyle name="差_2009年一般性转移支付标准工资_奖励补助测算7.25_2016年1月13日人大报告表格定版 王丽君 3" xfId="3886"/>
    <cellStyle name="差_2009年一般性转移支付标准工资_奖励补助测算7.25_2016年1月13日人大报告表格定版 王丽君 3 2" xfId="3887"/>
    <cellStyle name="差_2009年一般性转移支付标准工资_奖励补助测算7.25_表4-3" xfId="3888"/>
    <cellStyle name="差_2009年一般性转移支付标准工资_奖励补助测算7.25_表4-3 2" xfId="3889"/>
    <cellStyle name="差_2009年一般性转移支付标准工资_奖励补助测算7.25_表8-3 2" xfId="3890"/>
    <cellStyle name="差_2013年城乡基本公共卫生服务经费分配表" xfId="3891"/>
    <cellStyle name="差_2013年城乡基本公共卫生服务经费分配表 2" xfId="3892"/>
    <cellStyle name="差_2013年城乡基本公共卫生服务经费分配表 2 3 2" xfId="3893"/>
    <cellStyle name="差_2013年城乡基本公共卫生服务经费分配表 3" xfId="3894"/>
    <cellStyle name="差_2013年城乡基本公共卫生服务经费分配表 3 2" xfId="3895"/>
    <cellStyle name="差_2013年青山湖国税稽查(1) 3" xfId="3896"/>
    <cellStyle name="差_2013年乡镇市容园林经费结算 2 2" xfId="3897"/>
    <cellStyle name="差_2013年乡镇市容园林经费结算 2 2 2" xfId="3898"/>
    <cellStyle name="差_2013年乡镇市容园林经费结算 2 2 2 2" xfId="3899"/>
    <cellStyle name="差_2013年乡镇市容园林经费结算 2 3 2" xfId="3900"/>
    <cellStyle name="差_2013年乡镇市容园林经费结算 3" xfId="3901"/>
    <cellStyle name="差_奖励补助测算5.22测试" xfId="3902"/>
    <cellStyle name="差_2014年12.23行政事业科目 2" xfId="3903"/>
    <cellStyle name="差_2014年12.23行政事业科目 2 2" xfId="3904"/>
    <cellStyle name="差_2014年区教师医保测算表(1)" xfId="3905"/>
    <cellStyle name="差_2014年区教师医保测算表(1) 2" xfId="3906"/>
    <cellStyle name="差_2015年1.2行政事业科目" xfId="3907"/>
    <cellStyle name="差_2015年12.28月报表样（更新的格式） 2 2" xfId="3908"/>
    <cellStyle name="差_奖励补助测算7.23 4 2" xfId="3909"/>
    <cellStyle name="差_2016.1.1月报表样（更新的格式） 2" xfId="3910"/>
    <cellStyle name="差_2016年1月12日中午余超发来12.23（汇总）2016年基金预算表_表4-4 " xfId="3911"/>
    <cellStyle name="差_Book1_1_表8-3" xfId="3912"/>
    <cellStyle name="差_2016年1月12日中午余超发来12.23（汇总）2016年基金预算表_表4-4  2" xfId="3913"/>
    <cellStyle name="差_Book2_2016年1月13日人大报告表格定版 王丽君 2 3" xfId="3914"/>
    <cellStyle name="好_基础数据分析_表4-4  2" xfId="3915"/>
    <cellStyle name="差_2016年基金预算表格" xfId="3916"/>
    <cellStyle name="差_2016年基金预算表格 2" xfId="3917"/>
    <cellStyle name="差_BR2_代表处4.18周报 5" xfId="3918"/>
    <cellStyle name="差_2016年基金预算表格 2 2" xfId="3919"/>
    <cellStyle name="差_BR2_代表处4.18周报 5 2" xfId="3920"/>
    <cellStyle name="差_2016年基金预算表格 2 2 2" xfId="3921"/>
    <cellStyle name="差_2016年基金预算表格 2 3" xfId="3922"/>
    <cellStyle name="差_2016年基金预算表格 3 2" xfId="3923"/>
    <cellStyle name="差_BR2_代表处4.18周报 6 2" xfId="3924"/>
    <cellStyle name="差_2016年基金预算表格 4 2" xfId="3925"/>
    <cellStyle name="差_BR2_代表处4.18周报 7 2" xfId="3926"/>
    <cellStyle name="差_2016年基金预算表格_表4-3" xfId="3927"/>
    <cellStyle name="差_BR4_代表处4.18周报 2 6" xfId="3928"/>
    <cellStyle name="差_2016年基金预算表格_表4-3 2" xfId="3929"/>
    <cellStyle name="差_BR4_代表处4.18周报 2 6 2" xfId="3930"/>
    <cellStyle name="链接单元格 2 3 2 2" xfId="3931"/>
    <cellStyle name="差_2016年基金预算表格_表4-4 " xfId="3932"/>
    <cellStyle name="差_2016年基金预算表格_表4-4  2" xfId="3933"/>
    <cellStyle name="差_2017年3月27日南昌市汇总-2017年地方财政预算表（加载公示版）" xfId="3934"/>
    <cellStyle name="差_530629_2006年县级财政报表附表" xfId="3935"/>
    <cellStyle name="差_530629_2006年县级财政报表附表 2" xfId="3936"/>
    <cellStyle name="差_530629_2006年县级财政报表附表 3" xfId="3937"/>
    <cellStyle name="差_530629_2006年县级财政报表附表 3 2" xfId="3938"/>
    <cellStyle name="差_530629_2006年县级财政报表附表 4" xfId="3939"/>
    <cellStyle name="差_530629_2006年县级财政报表附表_2016年1月13日人大报告表格定版 王丽君" xfId="3940"/>
    <cellStyle name="差_Book1_银行账户情况表_2010年12月_表8-2" xfId="3941"/>
    <cellStyle name="差_530629_2006年县级财政报表附表_2016年1月13日人大报告表格定版 王丽君 2" xfId="3942"/>
    <cellStyle name="差_530629_2006年县级财政报表附表_2016年1月13日人大报告表格定版 王丽君 2 2" xfId="3943"/>
    <cellStyle name="差_530629_2006年县级财政报表附表_2016年1月13日人大报告表格定版 王丽君 2 2 2" xfId="3944"/>
    <cellStyle name="差_530629_2006年县级财政报表附表_2016年1月13日人大报告表格定版 王丽君 2 3" xfId="3945"/>
    <cellStyle name="差_530629_2006年县级财政报表附表_2016年1月13日人大报告表格定版 王丽君 3" xfId="3946"/>
    <cellStyle name="差_530629_2006年县级财政报表附表_2016年1月13日人大报告表格定版 王丽君 3 2" xfId="3947"/>
    <cellStyle name="差_不用软件计算9.1不考虑经费管理评价xl 3" xfId="3948"/>
    <cellStyle name="差_530629_2006年县级财政报表附表_表4-4 " xfId="3949"/>
    <cellStyle name="超级链接 3 2" xfId="3950"/>
    <cellStyle name="差_530629_2006年县级财政报表附表_表8-3" xfId="3951"/>
    <cellStyle name="差_三季度－表二_2016年1月13日人大报告表格定版 王丽君 2 3" xfId="3952"/>
    <cellStyle name="差_5334_2006年迪庆县级财政报表附表 2 2 2" xfId="3953"/>
    <cellStyle name="差_卫生部门 3 2" xfId="3954"/>
    <cellStyle name="差_5334_2006年迪庆县级财政报表附表 2 3" xfId="3955"/>
    <cellStyle name="差_5334_2006年迪庆县级财政报表附表_2016年1月13日人大报告表格定版 王丽君" xfId="3956"/>
    <cellStyle name="差_5334_2006年迪庆县级财政报表附表_2016年1月13日人大报告表格定版 王丽君 2" xfId="3957"/>
    <cellStyle name="差_5334_2006年迪庆县级财政报表附表_2016年1月13日人大报告表格定版 王丽君 2 2" xfId="3958"/>
    <cellStyle name="差_5334_2006年迪庆县级财政报表附表_2016年1月13日人大报告表格定版 王丽君 2 2 2" xfId="3959"/>
    <cellStyle name="差_5334_2006年迪庆县级财政报表附表_2016年1月13日人大报告表格定版 王丽君 2 3" xfId="3960"/>
    <cellStyle name="差_5334_2006年迪庆县级财政报表附表_2016年1月13日人大报告表格定版 王丽君 3 2" xfId="3961"/>
    <cellStyle name="差_5334_2006年迪庆县级财政报表附表_表4-3" xfId="3962"/>
    <cellStyle name="差_Book1_（正式)2012年乡镇决算批复 2 2 2" xfId="3963"/>
    <cellStyle name="差_BR3_代表处4.18周报 3 3 2" xfId="3964"/>
    <cellStyle name="差_Book1" xfId="3965"/>
    <cellStyle name="差_Book1 2" xfId="3966"/>
    <cellStyle name="差_Book1 2 2" xfId="3967"/>
    <cellStyle name="差_Book1 2 2 2" xfId="3968"/>
    <cellStyle name="差_Book1 2 3" xfId="3969"/>
    <cellStyle name="差_Book1_每月报13年可审批支出表" xfId="3970"/>
    <cellStyle name="差_Book1 2 3 2" xfId="3971"/>
    <cellStyle name="好_2009年一般性转移支付标准工资_地方配套按人均增幅控制8.30xl 3" xfId="3972"/>
    <cellStyle name="差_Book1_每月报13年可审批支出表 2" xfId="3973"/>
    <cellStyle name="差_Book1 2 3 2 2" xfId="3974"/>
    <cellStyle name="好_2009年一般性转移支付标准工资_地方配套按人均增幅控制8.30xl 3 2" xfId="3975"/>
    <cellStyle name="差_Book1_每月报13年可审批支出表 2 2" xfId="3976"/>
    <cellStyle name="差_奖励补助测算7.25_表8-2" xfId="3977"/>
    <cellStyle name="差_Book1 2 3 3" xfId="3978"/>
    <cellStyle name="好_2009年一般性转移支付标准工资_地方配套按人均增幅控制8.30xl 4" xfId="3979"/>
    <cellStyle name="差_Book1_每月报13年可审批支出表 3" xfId="3980"/>
    <cellStyle name="差_Book1 2 3 3 2" xfId="3981"/>
    <cellStyle name="好_2009年一般性转移支付标准工资_地方配套按人均增幅控制8.30xl 4 2" xfId="3982"/>
    <cellStyle name="差_Book1_每月报13年可审批支出表 3 2" xfId="3983"/>
    <cellStyle name="差_Book1 2 4" xfId="3984"/>
    <cellStyle name="差_Book1 2 4 2" xfId="3985"/>
    <cellStyle name="差_Book1 2 5" xfId="3986"/>
    <cellStyle name="差_Book1 2 5 2" xfId="3987"/>
    <cellStyle name="差_Book1 3 2 2" xfId="3988"/>
    <cellStyle name="差_Book1 3 3" xfId="3989"/>
    <cellStyle name="差_Book1 3 3 2" xfId="3990"/>
    <cellStyle name="差_Book1 4 2" xfId="3991"/>
    <cellStyle name="差_Book1 4 2 2" xfId="3992"/>
    <cellStyle name="差_Book1 8" xfId="3993"/>
    <cellStyle name="差_Book1 9 2" xfId="3994"/>
    <cellStyle name="差_Book1_（正式)2012年乡镇决算批复 2 2 2 2" xfId="3995"/>
    <cellStyle name="差_Book1_（正式)2012年乡镇决算批复 2 3" xfId="3996"/>
    <cellStyle name="差_BR3_代表处4.18周报 3 4" xfId="3997"/>
    <cellStyle name="好_M03_2016年1月13日人大报告表格定版 王丽君" xfId="3998"/>
    <cellStyle name="差_Book1_（正式)2012年乡镇决算批复 2 3 2" xfId="3999"/>
    <cellStyle name="差_BR3_代表处4.18周报 3 4 2" xfId="4000"/>
    <cellStyle name="差_Book1_（正式)2012年乡镇决算批复 3 2" xfId="4001"/>
    <cellStyle name="差_BR3_代表处4.18周报 4 3" xfId="4002"/>
    <cellStyle name="差_Book1_1" xfId="4003"/>
    <cellStyle name="差_Book1_1 2" xfId="4004"/>
    <cellStyle name="差_地方配套按人均增幅控制8.30一般预算平均增幅、人均可用财力平均增幅两次控制、社会治安系数调整、案件数调整xl" xfId="4005"/>
    <cellStyle name="差_Book1_1 2 2" xfId="4006"/>
    <cellStyle name="差_地方配套按人均增幅控制8.30一般预算平均增幅、人均可用财力平均增幅两次控制、社会治安系数调整、案件数调整xl 2" xfId="4007"/>
    <cellStyle name="差_Book1_1 2 2 2" xfId="4008"/>
    <cellStyle name="差_BR2" xfId="4009"/>
    <cellStyle name="差_地方配套按人均增幅控制8.30一般预算平均增幅、人均可用财力平均增幅两次控制、社会治安系数调整、案件数调整xl 2 2" xfId="4010"/>
    <cellStyle name="差_Book1_1 2 3" xfId="4011"/>
    <cellStyle name="差_地方配套按人均增幅控制8.30一般预算平均增幅、人均可用财力平均增幅两次控制、社会治安系数调整、案件数调整xl 3" xfId="4012"/>
    <cellStyle name="差_Book1_1 2 3 2" xfId="4013"/>
    <cellStyle name="差_地方配套按人均增幅控制8.30一般预算平均增幅、人均可用财力平均增幅两次控制、社会治安系数调整、案件数调整xl 3 2" xfId="4014"/>
    <cellStyle name="差_Book1_1 2 4" xfId="4015"/>
    <cellStyle name="差_地方配套按人均增幅控制8.30一般预算平均增幅、人均可用财力平均增幅两次控制、社会治安系数调整、案件数调整xl 4" xfId="4016"/>
    <cellStyle name="差_Book1_1 3 2 2" xfId="4017"/>
    <cellStyle name="好_2016年基金预算表格_表8-2 2" xfId="4018"/>
    <cellStyle name="差_Book1_1 4 2" xfId="4019"/>
    <cellStyle name="好_Book1_市处罚企业 3" xfId="4020"/>
    <cellStyle name="差_Book1_1 4 2 2" xfId="4021"/>
    <cellStyle name="差_Book1_1_2016年1月13日人大报告表格定版 王丽君 3" xfId="4022"/>
    <cellStyle name="差_Book1_1_2016年1月13日人大报告表格定版 王丽君 3 2" xfId="4023"/>
    <cellStyle name="差_Book1_1_表4-3" xfId="4024"/>
    <cellStyle name="差_BR3_代表处4.18周报 2 4" xfId="4025"/>
    <cellStyle name="差_Book1_1_表8-2" xfId="4026"/>
    <cellStyle name="差_Book1_2" xfId="4027"/>
    <cellStyle name="差_Book1_2 2 2 2" xfId="4028"/>
    <cellStyle name="差_Book1_2 3 2" xfId="4029"/>
    <cellStyle name="差_Book1_2013年乡镇市容园林经费结算" xfId="4030"/>
    <cellStyle name="差_Book1_2013年乡镇市容园林经费结算 2" xfId="4031"/>
    <cellStyle name="差_Book1_2013年乡镇市容园林经费结算 2 2" xfId="4032"/>
    <cellStyle name="差_Book1_2013年乡镇市容园林经费结算 2 2 2" xfId="4033"/>
    <cellStyle name="差_Book1_2013年乡镇市容园林经费结算 2 2 2 2" xfId="4034"/>
    <cellStyle name="差_Book1_2013年乡镇市容园林经费结算 2 3" xfId="4035"/>
    <cellStyle name="差_地方配套按人均增幅控制8.31（调整结案率后）xl 2 2 2" xfId="4036"/>
    <cellStyle name="差_Book1_2013年乡镇市容园林经费结算 2 3 2" xfId="4037"/>
    <cellStyle name="差_Book1_2015年12.28月报表样（更新的格式）" xfId="4038"/>
    <cellStyle name="差_Book1_2015年12.28月报表样（更新的格式） 2" xfId="4039"/>
    <cellStyle name="差_义务教育阶段教职工人数（教育厅提供最终）_表8-2" xfId="4040"/>
    <cellStyle name="差_Book1_2015年12.28月报表样（更新的格式） 2 2" xfId="4041"/>
    <cellStyle name="差_Book1_2016.1.1月报表样（更新的格式）" xfId="4042"/>
    <cellStyle name="差_Book1_2016.1.1月报表样（更新的格式） 2" xfId="4043"/>
    <cellStyle name="差_Book1_2016.1.1月报表样（更新的格式） 2 2" xfId="4044"/>
    <cellStyle name="差_Book1_2016年1月13日人大报告表格定版 王丽君" xfId="4045"/>
    <cellStyle name="差_BR1 2 4 2 2" xfId="4046"/>
    <cellStyle name="差_Book1_2016年1月13日人大报告表格定版 王丽君 2" xfId="4047"/>
    <cellStyle name="差_Book1_2016年1月13日人大报告表格定版 王丽君 2 2" xfId="4048"/>
    <cellStyle name="差_Book1_2016年1月13日人大报告表格定版 王丽君 3 2" xfId="4049"/>
    <cellStyle name="差_BR3_代表处4.18周报 3 2 2" xfId="4050"/>
    <cellStyle name="差_Book1_表4-3" xfId="4051"/>
    <cellStyle name="计算 6" xfId="4052"/>
    <cellStyle name="差_Book1_表4-3 2" xfId="4053"/>
    <cellStyle name="差_Book1_表8-3" xfId="4054"/>
    <cellStyle name="差_财政供养人员_表4-4  2" xfId="4055"/>
    <cellStyle name="差_Book1_每月报13年可审批支出表 2 3" xfId="4056"/>
    <cellStyle name="好_1110洱源县" xfId="4057"/>
    <cellStyle name="差_奖励补助测算7.25_表8-3" xfId="4058"/>
    <cellStyle name="差_Book1_每月报13年可审批支出表 3 2 2" xfId="4059"/>
    <cellStyle name="差_地方配套按人均增幅控制8.30xl 4" xfId="4060"/>
    <cellStyle name="差_Book1_每月报13年可审批支出表 4" xfId="4061"/>
    <cellStyle name="差_Book1_每月报13年可审批支出表 4 2" xfId="4062"/>
    <cellStyle name="差_Book1_市处罚企业" xfId="4063"/>
    <cellStyle name="差_Book1_市处罚企业 2" xfId="4064"/>
    <cellStyle name="差_Book1_市处罚企业 2 2" xfId="4065"/>
    <cellStyle name="差_Book1_市处罚企业 2 2 2" xfId="4066"/>
    <cellStyle name="差_Book1_市处罚企业 2 2 2 2" xfId="4067"/>
    <cellStyle name="差_BR4_代表处4.18周报" xfId="4068"/>
    <cellStyle name="差_Book1_市处罚企业 2 3" xfId="4069"/>
    <cellStyle name="差_Book1_市处罚企业 2 3 2" xfId="4070"/>
    <cellStyle name="差_第五部分(才淼、饶永宏）_表8-3" xfId="4071"/>
    <cellStyle name="差_Book1_市处罚企业 3" xfId="4072"/>
    <cellStyle name="差_Book1_市处罚企业 3 2" xfId="4073"/>
    <cellStyle name="差_Book1_县公司" xfId="4074"/>
    <cellStyle name="差_BR1_代表处4.18周报 5 2" xfId="4075"/>
    <cellStyle name="好_2009年一般性转移支付标准工资_奖励补助测算5.24冯铸 2 3" xfId="4076"/>
    <cellStyle name="差_Book1_县公司 2" xfId="4077"/>
    <cellStyle name="差_Book1_县公司 2 2" xfId="4078"/>
    <cellStyle name="差_Book1_县公司 2 2 2" xfId="4079"/>
    <cellStyle name="差_Book1_县公司 4" xfId="4080"/>
    <cellStyle name="输出 2 2 2 3 2" xfId="4081"/>
    <cellStyle name="差_Book1_县公司_2016年1月13日人大报告表格定版 王丽君 2 2 2" xfId="4082"/>
    <cellStyle name="差_业务工作量指标_2016年1月13日人大报告表格定版 王丽君 2" xfId="4083"/>
    <cellStyle name="差_Book1_县公司_2016年1月13日人大报告表格定版 王丽君 2 3" xfId="4084"/>
    <cellStyle name="差_Book1_县公司_表8-2" xfId="4085"/>
    <cellStyle name="差_Book1_银行账户情况表_2010年12月 2" xfId="4086"/>
    <cellStyle name="差_Book1_银行账户情况表_2010年12月 2 2" xfId="4087"/>
    <cellStyle name="差_Book1_银行账户情况表_2010年12月 3 2" xfId="4088"/>
    <cellStyle name="差_Book1_银行账户情况表_2010年12月_2016年1月13日人大报告表格定版 王丽君" xfId="4089"/>
    <cellStyle name="差_青山湖国税稽查 2 2 2" xfId="4090"/>
    <cellStyle name="差_Book1_银行账户情况表_2010年12月_2016年1月13日人大报告表格定版 王丽君 2" xfId="4091"/>
    <cellStyle name="差_BR2_代表处4.18周报 3 3" xfId="4092"/>
    <cellStyle name="差_青山湖国税稽查 2 2 2 2" xfId="4093"/>
    <cellStyle name="差_Book1_银行账户情况表_2010年12月_2016年1月13日人大报告表格定版 王丽君 2 2" xfId="4094"/>
    <cellStyle name="差_BR2_代表处4.18周报 3 3 2" xfId="4095"/>
    <cellStyle name="差_M01-2(州市补助收入)_表8-3" xfId="4096"/>
    <cellStyle name="差_Book1_银行账户情况表_2010年12月_2016年1月13日人大报告表格定版 王丽君 2 2 2" xfId="4097"/>
    <cellStyle name="差_Book1_银行账户情况表_2010年12月_2016年1月13日人大报告表格定版 王丽君 2 3" xfId="4098"/>
    <cellStyle name="差_Book2 2" xfId="4099"/>
    <cellStyle name="差_Book2 2 2" xfId="4100"/>
    <cellStyle name="差_Book2 2 2 2" xfId="4101"/>
    <cellStyle name="差_Book2 2 3" xfId="4102"/>
    <cellStyle name="差_Book2_2016年1月13日人大报告表格定版 王丽君 2" xfId="4103"/>
    <cellStyle name="差_上报格式（经开区收支余） 4" xfId="4104"/>
    <cellStyle name="差_Book2_2016年1月13日人大报告表格定版 王丽君 2 2" xfId="4105"/>
    <cellStyle name="差_上报格式（经开区收支余） 4 2" xfId="4106"/>
    <cellStyle name="差_Book2_2016年1月13日人大报告表格定版 王丽君 2 2 2" xfId="4107"/>
    <cellStyle name="差_不用软件计算9.1不考虑经费管理评价xl_表8-2" xfId="4108"/>
    <cellStyle name="差_Book2_2016年1月13日人大报告表格定版 王丽君 3" xfId="4109"/>
    <cellStyle name="差_不用软件计算9.1不考虑经费管理评价xl_表8-2 2" xfId="4110"/>
    <cellStyle name="差_Book2_2016年1月13日人大报告表格定版 王丽君 3 2" xfId="4111"/>
    <cellStyle name="差_Book2_表4-3" xfId="4112"/>
    <cellStyle name="差_奖励补助测算5.24冯铸_2016年1月13日人大报告表格定版 王丽君 2 3" xfId="4113"/>
    <cellStyle name="差_Book2_表8-2" xfId="4114"/>
    <cellStyle name="差_Book2_表8-3" xfId="4115"/>
    <cellStyle name="差_BR1" xfId="4116"/>
    <cellStyle name="差_BR1 2" xfId="4117"/>
    <cellStyle name="差_BR1 2 2 3" xfId="4118"/>
    <cellStyle name="差_BR1 2 4" xfId="4119"/>
    <cellStyle name="差_BR1 2 4 2" xfId="4120"/>
    <cellStyle name="差_BR1 2 5 2" xfId="4121"/>
    <cellStyle name="差_BR1 2 6" xfId="4122"/>
    <cellStyle name="差_BR1 2 6 2" xfId="4123"/>
    <cellStyle name="差_BR1 3" xfId="4124"/>
    <cellStyle name="差_BR1 3 4" xfId="4125"/>
    <cellStyle name="好_2006年全省财力计算表（中央、决算） 2 2" xfId="4126"/>
    <cellStyle name="差_BR1 5" xfId="4127"/>
    <cellStyle name="差_BR1 7" xfId="4128"/>
    <cellStyle name="差_BR1 7 2" xfId="4129"/>
    <cellStyle name="差_BR1_代表处4.18周报 2 2 3" xfId="4130"/>
    <cellStyle name="差_BR1_代表处4.18周报 2 2 3 2" xfId="4131"/>
    <cellStyle name="好_BR3 3 3" xfId="4132"/>
    <cellStyle name="差_BR1_代表处4.18周报 2 3" xfId="4133"/>
    <cellStyle name="差_BR1_代表处4.18周报 2 3 2" xfId="4134"/>
    <cellStyle name="差_BR1_代表处4.18周报 2 3 2 2" xfId="4135"/>
    <cellStyle name="好_BR4 2 3" xfId="4136"/>
    <cellStyle name="差_奖励补助测算7.25 (version 1) (version 1)_表4-4 " xfId="4137"/>
    <cellStyle name="差_BR1_代表处4.18周报 2 4 2" xfId="4138"/>
    <cellStyle name="差_BR1_代表处4.18周报 3 2 2" xfId="4139"/>
    <cellStyle name="差_BR1_代表处4.18周报 3 2 2 2" xfId="4140"/>
    <cellStyle name="差_BR1_代表处4.18周报 3 3" xfId="4141"/>
    <cellStyle name="差_BR1_代表处4.18周报 3 3 2" xfId="4142"/>
    <cellStyle name="差_BR1_代表处4.18周报 3 4 2" xfId="4143"/>
    <cellStyle name="差_BR1_代表处4.18周报 4" xfId="4144"/>
    <cellStyle name="差_BR1_代表处4.18周报 4 2" xfId="4145"/>
    <cellStyle name="差_BR1_代表处4.18周报 4 2 2" xfId="4146"/>
    <cellStyle name="差_奖励补助测算5.24冯铸_2016年1月13日人大报告表格定版 王丽君" xfId="4147"/>
    <cellStyle name="差_BR1_代表处4.18周报 4 3" xfId="4148"/>
    <cellStyle name="差_BR1_代表处4.18周报 6" xfId="4149"/>
    <cellStyle name="差_BR1_代表处4.18周报 7" xfId="4150"/>
    <cellStyle name="差_BR1_代表处4.18周报 7 2" xfId="4151"/>
    <cellStyle name="差_BR2 2 2 2 2" xfId="4152"/>
    <cellStyle name="差_M03 2 2 2" xfId="4153"/>
    <cellStyle name="好_2009年一般性转移支付标准工资_地方配套按人均增幅控制8.30一般预算平均增幅、人均可用财力平均增幅两次控制、社会治安系数调整、案件数调整xl" xfId="4154"/>
    <cellStyle name="差_BR2 2 3 3" xfId="4155"/>
    <cellStyle name="差_BR2 2 3 3 2" xfId="4156"/>
    <cellStyle name="差_BR2 2 4" xfId="4157"/>
    <cellStyle name="警告文本 3 3" xfId="4158"/>
    <cellStyle name="差_BR2 2 6" xfId="4159"/>
    <cellStyle name="差_BR2 2 6 2" xfId="4160"/>
    <cellStyle name="差_奖励补助测算7.25 (version 1) (version 1)_2016年1月13日人大报告表格定版 王丽君 2" xfId="4161"/>
    <cellStyle name="差_BR2 3 3" xfId="4162"/>
    <cellStyle name="警告文本 4 2" xfId="4163"/>
    <cellStyle name="差_奖励补助测算7.25 (version 1) (version 1)_2016年1月13日人大报告表格定版 王丽君 2 2" xfId="4164"/>
    <cellStyle name="差_BR2 3 3 2" xfId="4165"/>
    <cellStyle name="警告文本 4 2 2" xfId="4166"/>
    <cellStyle name="差_奖励补助测算7.25 (version 1) (version 1)_2016年1月13日人大报告表格定版 王丽君 3" xfId="4167"/>
    <cellStyle name="差_BR2 3 4" xfId="4168"/>
    <cellStyle name="警告文本 4 3" xfId="4169"/>
    <cellStyle name="差_奖励补助测算7.25 (version 1) (version 1)_2016年1月13日人大报告表格定版 王丽君 3 2" xfId="4170"/>
    <cellStyle name="差_BR2 3 4 2" xfId="4171"/>
    <cellStyle name="警告文本 4 3 2" xfId="4172"/>
    <cellStyle name="差_BR2 4 2 2" xfId="4173"/>
    <cellStyle name="差_BR2 4 3" xfId="4174"/>
    <cellStyle name="警告文本 5 2" xfId="4175"/>
    <cellStyle name="差_BR2 5" xfId="4176"/>
    <cellStyle name="差_BR2 5 2" xfId="4177"/>
    <cellStyle name="差_奖励补助测算7.25_2016年1月13日人大报告表格定版 王丽君 3 2" xfId="4178"/>
    <cellStyle name="差_BR2_代表处4.18周报 3" xfId="4179"/>
    <cellStyle name="差_BR2 7 2" xfId="4180"/>
    <cellStyle name="差_BR2_代表处4.18周报 2 2" xfId="4181"/>
    <cellStyle name="好_第五部分(才淼、饶永宏）_2016年1月13日人大报告表格定版 王丽君" xfId="4182"/>
    <cellStyle name="差_BR2_代表处4.18周报 2 2 2" xfId="4183"/>
    <cellStyle name="好_第五部分(才淼、饶永宏）_2016年1月13日人大报告表格定版 王丽君 2" xfId="4184"/>
    <cellStyle name="差_BR2_代表处4.18周报 2 2 3 2" xfId="4185"/>
    <cellStyle name="差_县级公安机关公用经费标准奖励测算方案（定稿） 2 2" xfId="4186"/>
    <cellStyle name="差_BR2_代表处4.18周报 2 3" xfId="4187"/>
    <cellStyle name="差_BR2_代表处4.18周报 2 3 2" xfId="4188"/>
    <cellStyle name="差_BR2_代表处4.18周报 2 3 2 2" xfId="4189"/>
    <cellStyle name="差_BR2_代表处4.18周报 2 3 3 2" xfId="4190"/>
    <cellStyle name="差_BR2_代表处4.18周报 3 2" xfId="4191"/>
    <cellStyle name="差_BR2_代表处4.18周报 3 2 2" xfId="4192"/>
    <cellStyle name="差_BR2_代表处4.18周报 3 2 2 2" xfId="4193"/>
    <cellStyle name="差_BR2_代表处4.18周报 4" xfId="4194"/>
    <cellStyle name="差_BR2_代表处4.18周报 4 2" xfId="4195"/>
    <cellStyle name="差_BR2_代表处4.18周报 4 2 2" xfId="4196"/>
    <cellStyle name="差_BR2_代表处4.18周报 4 3" xfId="4197"/>
    <cellStyle name="差_地方配套按人均增幅控制8.30一般预算平均增幅、人均可用财力平均增幅两次控制、社会治安系数调整、案件数调整xl 2 3" xfId="4198"/>
    <cellStyle name="差_BR3" xfId="4199"/>
    <cellStyle name="差_BR3 2 2 2 2" xfId="4200"/>
    <cellStyle name="差_BR3 2 2 3" xfId="4201"/>
    <cellStyle name="差_BR3 2 2 3 2" xfId="4202"/>
    <cellStyle name="差_BR3 2 3" xfId="4203"/>
    <cellStyle name="差_BR3 2 3 2 2" xfId="4204"/>
    <cellStyle name="差_BR3 2 3 3" xfId="4205"/>
    <cellStyle name="差_BR3 2 3 3 2" xfId="4206"/>
    <cellStyle name="常规 2 17" xfId="4207"/>
    <cellStyle name="常规 2 22" xfId="4208"/>
    <cellStyle name="差_财政供养人员_2016年1月13日人大报告表格定版 王丽君 3 2" xfId="4209"/>
    <cellStyle name="差_BR3 2 4" xfId="4210"/>
    <cellStyle name="差_BR3 2 4 2" xfId="4211"/>
    <cellStyle name="差_BR3 2 4 2 2" xfId="4212"/>
    <cellStyle name="差_BR3 2 6 2" xfId="4213"/>
    <cellStyle name="差_BR3 3" xfId="4214"/>
    <cellStyle name="差_BR3 3 2" xfId="4215"/>
    <cellStyle name="差_BR3 3 2 2" xfId="4216"/>
    <cellStyle name="差_BR3 3 2 2 2" xfId="4217"/>
    <cellStyle name="差_BR3 3 3" xfId="4218"/>
    <cellStyle name="差_BR3 3 3 2" xfId="4219"/>
    <cellStyle name="差_BR3 3 4" xfId="4220"/>
    <cellStyle name="差_BR3 3 4 2" xfId="4221"/>
    <cellStyle name="差_上报格式（经开区收支余）_2016年1月13日人大报告表格定版 王丽君 3" xfId="4222"/>
    <cellStyle name="差_BR3 4" xfId="4223"/>
    <cellStyle name="差_BR3 4 2" xfId="4224"/>
    <cellStyle name="差_云南省2008年中小学教职工情况（教育厅提供20090101加工整理）" xfId="4225"/>
    <cellStyle name="差_奖励补助测算5.24冯铸_2016年1月13日人大报告表格定版 王丽君 2 2" xfId="4226"/>
    <cellStyle name="差_BR3 4 3" xfId="4227"/>
    <cellStyle name="差_BR3 5" xfId="4228"/>
    <cellStyle name="差_BR3 5 2" xfId="4229"/>
    <cellStyle name="差_BR3 6 2" xfId="4230"/>
    <cellStyle name="差_BR3_代表处4.18周报" xfId="4231"/>
    <cellStyle name="差_BR3_代表处4.18周报 2 2 2" xfId="4232"/>
    <cellStyle name="差_BR3_代表处4.18周报 2 3" xfId="4233"/>
    <cellStyle name="差_BR3_代表处4.18周报 2 4 2" xfId="4234"/>
    <cellStyle name="差_BR3_代表处4.18周报 2 4 2 2" xfId="4235"/>
    <cellStyle name="差_BR3_代表处4.18周报 4" xfId="4236"/>
    <cellStyle name="差_BR3_代表处4.18周报 4 2" xfId="4237"/>
    <cellStyle name="好_2009年一般性转移支付标准工资_奖励补助测算7.25 (version 1) (version 1) 4" xfId="4238"/>
    <cellStyle name="差_BR3_代表处4.18周报 4 2 2" xfId="4239"/>
    <cellStyle name="好_2009年一般性转移支付标准工资_奖励补助测算7.25 (version 1) (version 1) 4 2" xfId="4240"/>
    <cellStyle name="差_BR3_代表处4.18周报 5" xfId="4241"/>
    <cellStyle name="差_BR3_代表处4.18周报 6" xfId="4242"/>
    <cellStyle name="差_BR3_代表处4.18周报 6 2" xfId="4243"/>
    <cellStyle name="差_BR3_代表处4.18周报 7 2" xfId="4244"/>
    <cellStyle name="差_地方配套按人均增幅控制8.31（调整结案率后）xl_2016年1月13日人大报告表格定版 王丽君 2 2" xfId="4245"/>
    <cellStyle name="差_BR4" xfId="4246"/>
    <cellStyle name="差_地方配套按人均增幅控制8.31（调整结案率后）xl_2016年1月13日人大报告表格定版 王丽君 2 2 2" xfId="4247"/>
    <cellStyle name="差_BR4 2" xfId="4248"/>
    <cellStyle name="差_BR4 2 2" xfId="4249"/>
    <cellStyle name="差_BR4 2 2 2" xfId="4250"/>
    <cellStyle name="差_BR4 2 2 2 2" xfId="4251"/>
    <cellStyle name="差_BR4 2 2 3" xfId="4252"/>
    <cellStyle name="差_BR4 2 2 3 2" xfId="4253"/>
    <cellStyle name="差_BR4 2 3" xfId="4254"/>
    <cellStyle name="差_BR4 2 4" xfId="4255"/>
    <cellStyle name="差_BR4 2 4 2 2" xfId="4256"/>
    <cellStyle name="差_BR4 2 6 2" xfId="4257"/>
    <cellStyle name="差_BR4 3" xfId="4258"/>
    <cellStyle name="差_BR4 3 2" xfId="4259"/>
    <cellStyle name="差_BR4 3 2 2 2" xfId="4260"/>
    <cellStyle name="差_BR4 3 3" xfId="4261"/>
    <cellStyle name="差_BR4 3 3 2" xfId="4262"/>
    <cellStyle name="差_BR4 3 4" xfId="4263"/>
    <cellStyle name="差_BR4 3 4 2" xfId="4264"/>
    <cellStyle name="差_BR4 4" xfId="4265"/>
    <cellStyle name="差_BR4 4 2" xfId="4266"/>
    <cellStyle name="差_BR4 4 2 2" xfId="4267"/>
    <cellStyle name="差_BR4 4 3" xfId="4268"/>
    <cellStyle name="差_BR4 5" xfId="4269"/>
    <cellStyle name="差_BR4 5 2" xfId="4270"/>
    <cellStyle name="差_BR4_代表处4.18周报 2" xfId="4271"/>
    <cellStyle name="差_BR4_代表处4.18周报 2 2" xfId="4272"/>
    <cellStyle name="好_Book1 7" xfId="4273"/>
    <cellStyle name="差_教育厅提供义务教育及高中教师人数（2009年1月6日）_表8-2" xfId="4274"/>
    <cellStyle name="差_BR4_代表处4.18周报 2 2 2" xfId="4275"/>
    <cellStyle name="好_Book1 7 2" xfId="4276"/>
    <cellStyle name="差_教育厅提供义务教育及高中教师人数（2009年1月6日）_表8-2 2" xfId="4277"/>
    <cellStyle name="差_奖励补助测算7.25 16" xfId="4278"/>
    <cellStyle name="差_BR4_代表处4.18周报 2 2 2 2" xfId="4279"/>
    <cellStyle name="差_教育厅提供义务教育及高中教师人数（2009年1月6日）_表8-3" xfId="4280"/>
    <cellStyle name="差_BR4_代表处4.18周报 2 2 3" xfId="4281"/>
    <cellStyle name="差_教育厅提供义务教育及高中教师人数（2009年1月6日）_表8-3 2" xfId="4282"/>
    <cellStyle name="差_BR4_代表处4.18周报 2 2 3 2" xfId="4283"/>
    <cellStyle name="差_BR4_代表处4.18周报 2 3" xfId="4284"/>
    <cellStyle name="好_Book1 8" xfId="4285"/>
    <cellStyle name="差_BR4_代表处4.18周报 2 3 2" xfId="4286"/>
    <cellStyle name="好_Book1 8 2" xfId="4287"/>
    <cellStyle name="差_BR4_代表处4.18周报 2 3 3" xfId="4288"/>
    <cellStyle name="差_表8-3_2016年1月13日人大报告表格定版 王丽君 2 3" xfId="4289"/>
    <cellStyle name="差_BR4_代表处4.18周报 2 3 3 2" xfId="4290"/>
    <cellStyle name="差_BR4_代表处4.18周报 2 4" xfId="4291"/>
    <cellStyle name="好_Book1 9" xfId="4292"/>
    <cellStyle name="差_BR4_代表处4.18周报 2 4 2" xfId="4293"/>
    <cellStyle name="好_Book1 9 2" xfId="4294"/>
    <cellStyle name="差_BR4_代表处4.18周报 2 4 2 2" xfId="4295"/>
    <cellStyle name="差_BR4_代表处4.18周报 2 5" xfId="4296"/>
    <cellStyle name="差_BR4_代表处4.18周报 2 5 2" xfId="4297"/>
    <cellStyle name="差_BR4_代表处4.18周报 3" xfId="4298"/>
    <cellStyle name="差_BR4_代表处4.18周报 3 2 2" xfId="4299"/>
    <cellStyle name="差_城建部门_表4-3" xfId="4300"/>
    <cellStyle name="差_BR4_代表处4.18周报 3 2 2 2" xfId="4301"/>
    <cellStyle name="差_BR4_代表处4.18周报 3 3" xfId="4302"/>
    <cellStyle name="差_BR4_代表处4.18周报 3 3 2" xfId="4303"/>
    <cellStyle name="差_BR4_代表处4.18周报 3 4 2" xfId="4304"/>
    <cellStyle name="好_奖励补助测算7.23_表4-3" xfId="4305"/>
    <cellStyle name="差_基础数据分析_表8-2 2" xfId="4306"/>
    <cellStyle name="差_BR4_代表处4.18周报 4" xfId="4307"/>
    <cellStyle name="好_上报格式（2016年市本级收支余）_2016年1月13日人大报告表格定版 王丽君 3 2" xfId="4308"/>
    <cellStyle name="差_BR4_代表处4.18周报 4 2" xfId="4309"/>
    <cellStyle name="差_BR4_代表处4.18周报 5" xfId="4310"/>
    <cellStyle name="差_BR4_代表处4.18周报 6" xfId="4311"/>
    <cellStyle name="差_BR4_代表处4.18周报 6 2" xfId="4312"/>
    <cellStyle name="差_每月报13年可审批支出表 3 2 2 2" xfId="4313"/>
    <cellStyle name="差_BR4_代表处4.18周报 7 2" xfId="4314"/>
    <cellStyle name="差_M01-2(州市补助收入) 2 2" xfId="4315"/>
    <cellStyle name="差_M01-2(州市补助收入) 2 2 2" xfId="4316"/>
    <cellStyle name="差_M01-2(州市补助收入) 3 2" xfId="4317"/>
    <cellStyle name="差_M01-2(州市补助收入)_2016年1月13日人大报告表格定版 王丽君" xfId="4318"/>
    <cellStyle name="差_M03 2 3" xfId="4319"/>
    <cellStyle name="常规 3 5 2" xfId="4320"/>
    <cellStyle name="差_M03_2016年1月13日人大报告表格定版 王丽君" xfId="4321"/>
    <cellStyle name="差_M03_2016年1月13日人大报告表格定版 王丽君 2" xfId="4322"/>
    <cellStyle name="好_2009年一般性转移支付标准工资_奖励补助测算7.25 11" xfId="4323"/>
    <cellStyle name="差_M03_2016年1月13日人大报告表格定版 王丽君 2 2" xfId="4324"/>
    <cellStyle name="好_2009年一般性转移支付标准工资_奖励补助测算7.25 11 2" xfId="4325"/>
    <cellStyle name="差_M03_2016年1月13日人大报告表格定版 王丽君 2 2 2" xfId="4326"/>
    <cellStyle name="差_M03_2016年1月13日人大报告表格定版 王丽君 2 3" xfId="4327"/>
    <cellStyle name="差_M03_2016年1月13日人大报告表格定版 王丽君 3" xfId="4328"/>
    <cellStyle name="好_2009年一般性转移支付标准工资_奖励补助测算7.25 12" xfId="4329"/>
    <cellStyle name="差_M03_2016年1月13日人大报告表格定版 王丽君 3 2" xfId="4330"/>
    <cellStyle name="好_2009年一般性转移支付标准工资_奖励补助测算7.25 12 2" xfId="4331"/>
    <cellStyle name="差_M03_表4-4 " xfId="4332"/>
    <cellStyle name="差_M03_表8-2" xfId="4333"/>
    <cellStyle name="差_Sheet1 2 2" xfId="4334"/>
    <cellStyle name="差_奖励补助测算7.23 3" xfId="4335"/>
    <cellStyle name="差_Sheet1 2 2 2" xfId="4336"/>
    <cellStyle name="好_奖励补助测算5.23新_表8-2" xfId="4337"/>
    <cellStyle name="差_Sheet1 3" xfId="4338"/>
    <cellStyle name="差_YB01" xfId="4339"/>
    <cellStyle name="差_表4-3" xfId="4340"/>
    <cellStyle name="差_表8-3_2015年1月17日人大报告表格定版 2 2" xfId="4341"/>
    <cellStyle name="好_BR1_代表处4.18周报 3 2 2 2" xfId="4342"/>
    <cellStyle name="差_表8-3_2015年1月17日人大报告表格定版 2 2 2" xfId="4343"/>
    <cellStyle name="差_表8-3_2015年1月17日人大报告表格定版 3" xfId="4344"/>
    <cellStyle name="差_表8-3_2015年1月17日人大报告表格定版 3 2" xfId="4345"/>
    <cellStyle name="差_表8-3_2016年1月11日人大报告表格" xfId="4346"/>
    <cellStyle name="好_财政供养人员 2 2" xfId="4347"/>
    <cellStyle name="差_表8-3_2016年1月11日人大报告表格 2 3" xfId="4348"/>
    <cellStyle name="差_表8-3_2016年1月13日人大报告表格定版 王丽君 2" xfId="4349"/>
    <cellStyle name="差_表8-3_2016年各开发区收支预算草案（汇总） 2 3" xfId="4350"/>
    <cellStyle name="差_青山湖国税稽查 3" xfId="4351"/>
    <cellStyle name="差_表8-3_2016年南昌市市本级地方一般公共预算收入草案表 2" xfId="4352"/>
    <cellStyle name="差_表8-3_2016年南昌市市本级地方一般公共预算收入草案表 2 3" xfId="4353"/>
    <cellStyle name="差_表8-3_2016年南昌市市本级地方一般公共预算收入草案表 3 2" xfId="4354"/>
    <cellStyle name="差_表二--电子版" xfId="4355"/>
    <cellStyle name="差_地方配套按人均增幅控制8.31（调整结案率后）xl_表4-4 " xfId="4356"/>
    <cellStyle name="差_不用软件计算9.1不考虑经费管理评价xl" xfId="4357"/>
    <cellStyle name="差_地方配套按人均增幅控制8.31（调整结案率后）xl_表4-4  2" xfId="4358"/>
    <cellStyle name="差_不用软件计算9.1不考虑经费管理评价xl 2" xfId="4359"/>
    <cellStyle name="差_不用软件计算9.1不考虑经费管理评价xl 2 2" xfId="4360"/>
    <cellStyle name="差_不用软件计算9.1不考虑经费管理评价xl 2 3" xfId="4361"/>
    <cellStyle name="差_不用软件计算9.1不考虑经费管理评价xl 3 2" xfId="4362"/>
    <cellStyle name="差_不用软件计算9.1不考虑经费管理评价xl 4" xfId="4363"/>
    <cellStyle name="差_财政供养人员_表8-2" xfId="4364"/>
    <cellStyle name="差_不用软件计算9.1不考虑经费管理评价xl 4 2" xfId="4365"/>
    <cellStyle name="差_不用软件计算9.1不考虑经费管理评价xl_2016年1月13日人大报告表格定版 王丽君 2 2" xfId="4366"/>
    <cellStyle name="差_定稿-2016年1月14日下午印刷厂人大报告表格" xfId="4367"/>
    <cellStyle name="差_不用软件计算9.1不考虑经费管理评价xl_2016年1月13日人大报告表格定版 王丽君 2 2 2" xfId="4368"/>
    <cellStyle name="差_不用软件计算9.1不考虑经费管理评价xl_2016年1月13日人大报告表格定版 王丽君 3" xfId="4369"/>
    <cellStyle name="差_卫生部门_表4-3 2" xfId="4370"/>
    <cellStyle name="差_不用软件计算9.1不考虑经费管理评价xl_2016年1月13日人大报告表格定版 王丽君 3 2" xfId="4371"/>
    <cellStyle name="差_不用软件计算9.1不考虑经费管理评价xl_表4-4 " xfId="4372"/>
    <cellStyle name="输入 3 5 2" xfId="4373"/>
    <cellStyle name="差_不用软件计算9.1不考虑经费管理评价xl_表4-4  2" xfId="4374"/>
    <cellStyle name="好_汇总_表8-2" xfId="4375"/>
    <cellStyle name="差_财政供养人员" xfId="4376"/>
    <cellStyle name="差_财政供养人员 2" xfId="4377"/>
    <cellStyle name="差_财政供养人员 2 2 2" xfId="4378"/>
    <cellStyle name="差_财政供养人员 2 3" xfId="4379"/>
    <cellStyle name="差_财政供养人员 3" xfId="4380"/>
    <cellStyle name="差_财政供养人员 3 2" xfId="4381"/>
    <cellStyle name="差_财政供养人员_2016年1月13日人大报告表格定版 王丽君 2" xfId="4382"/>
    <cellStyle name="差_财政供养人员_2016年1月13日人大报告表格定版 王丽君 2 2" xfId="4383"/>
    <cellStyle name="差_财政供养人员_2016年1月13日人大报告表格定版 王丽君 2 2 2" xfId="4384"/>
    <cellStyle name="差_财政供养人员_2016年1月13日人大报告表格定版 王丽君 3" xfId="4385"/>
    <cellStyle name="差_财政供养人员_表4-4 " xfId="4386"/>
    <cellStyle name="差_财政供养人员_表8-3" xfId="4387"/>
    <cellStyle name="差_财政供养人员_表8-3 2" xfId="4388"/>
    <cellStyle name="差_财政支出对上级的依赖程度_表4-3" xfId="4389"/>
    <cellStyle name="差_财政支出对上级的依赖程度_表4-4 " xfId="4390"/>
    <cellStyle name="差_财政支出对上级的依赖程度_表8-2" xfId="4391"/>
    <cellStyle name="差_财政支出对上级的依赖程度_表8-3" xfId="4392"/>
    <cellStyle name="差_城建部门" xfId="4393"/>
    <cellStyle name="好_BR3_代表处4.18周报" xfId="4394"/>
    <cellStyle name="差_城建部门 2" xfId="4395"/>
    <cellStyle name="好_BR3_代表处4.18周报 2" xfId="4396"/>
    <cellStyle name="差_城建部门_2016年1月13日人大报告表格定版 王丽君" xfId="4397"/>
    <cellStyle name="好_~4190974" xfId="4398"/>
    <cellStyle name="差_地方配套按人均增幅控制8.30xl 2 2" xfId="4399"/>
    <cellStyle name="差_地方配套按人均增幅控制8.30xl 2 2 2" xfId="4400"/>
    <cellStyle name="差_地方配套按人均增幅控制8.30xl 3" xfId="4401"/>
    <cellStyle name="差_地方配套按人均增幅控制8.30xl 3 2" xfId="4402"/>
    <cellStyle name="差_地方配套按人均增幅控制8.30xl 4 2" xfId="4403"/>
    <cellStyle name="差_地方配套按人均增幅控制8.30xl_2016年1月13日人大报告表格定版 王丽君" xfId="4404"/>
    <cellStyle name="差_地方配套按人均增幅控制8.30xl_2016年1月13日人大报告表格定版 王丽君 2" xfId="4405"/>
    <cellStyle name="差_地方配套按人均增幅控制8.30xl_2016年1月13日人大报告表格定版 王丽君 2 2" xfId="4406"/>
    <cellStyle name="差_地方配套按人均增幅控制8.30xl_2016年1月13日人大报告表格定版 王丽君 2 2 2" xfId="4407"/>
    <cellStyle name="差_地方配套按人均增幅控制8.30xl_2016年1月13日人大报告表格定版 王丽君 2 3" xfId="4408"/>
    <cellStyle name="差_地方配套按人均增幅控制8.30xl_表4-3 2" xfId="4409"/>
    <cellStyle name="差_地方配套按人均增幅控制8.30一般预算平均增幅、人均可用财力平均增幅两次控制、社会治安系数调整、案件数调整xl_2016年1月13日人大报告表格定版 王丽君 2 2" xfId="4410"/>
    <cellStyle name="差_地方配套按人均增幅控制8.30一般预算平均增幅、人均可用财力平均增幅两次控制、社会治安系数调整、案件数调整xl_2016年1月13日人大报告表格定版 王丽君 2 3" xfId="4411"/>
    <cellStyle name="差_地方配套按人均增幅控制8.30一般预算平均增幅、人均可用财力平均增幅两次控制、社会治安系数调整、案件数调整xl_表8-3" xfId="4412"/>
    <cellStyle name="差_地方配套按人均增幅控制8.30一般预算平均增幅、人均可用财力平均增幅两次控制、社会治安系数调整、案件数调整xl_表8-3 2" xfId="4413"/>
    <cellStyle name="差_地方配套按人均增幅控制8.31（调整结案率后）xl 2" xfId="4414"/>
    <cellStyle name="差_地方配套按人均增幅控制8.31（调整结案率后）xl 2 2" xfId="4415"/>
    <cellStyle name="差_地方配套按人均增幅控制8.31（调整结案率后）xl 2 3" xfId="4416"/>
    <cellStyle name="差_地方配套按人均增幅控制8.31（调整结案率后）xl 3" xfId="4417"/>
    <cellStyle name="差_地方配套按人均增幅控制8.31（调整结案率后）xl 3 2" xfId="4418"/>
    <cellStyle name="差_地方配套按人均增幅控制8.31（调整结案率后）xl_2016年1月13日人大报告表格定版 王丽君" xfId="4419"/>
    <cellStyle name="差_地方配套按人均增幅控制8.31（调整结案率后）xl_2016年1月13日人大报告表格定版 王丽君 2" xfId="4420"/>
    <cellStyle name="差_地方配套按人均增幅控制8.31（调整结案率后）xl_表4-3" xfId="4421"/>
    <cellStyle name="差_地方配套按人均增幅控制8.31（调整结案率后）xl_表4-3 2" xfId="4422"/>
    <cellStyle name="差_地方配套按人均增幅控制8.31（调整结案率后）xl_表8-3" xfId="4423"/>
    <cellStyle name="好_2009年一般性转移支付标准工资_奖励补助测算5.23新 3 2" xfId="4424"/>
    <cellStyle name="差_地方配套按人均增幅控制8.31（调整结案率后）xl_表8-3 2" xfId="4425"/>
    <cellStyle name="差_第五部分(才淼、饶永宏） 2 2" xfId="4426"/>
    <cellStyle name="好_进度表(20081025) 3" xfId="4427"/>
    <cellStyle name="差_检验表" xfId="4428"/>
    <cellStyle name="好_BR1 2 2 2 2" xfId="4429"/>
    <cellStyle name="差_第五部分(才淼、饶永宏） 2 2 2" xfId="4430"/>
    <cellStyle name="差_第五部分(才淼、饶永宏） 2 3" xfId="4431"/>
    <cellStyle name="差_第五部分(才淼、饶永宏）_2016年1月13日人大报告表格定版 王丽君 2 2 2" xfId="4432"/>
    <cellStyle name="差_第五部分(才淼、饶永宏）_2016年1月13日人大报告表格定版 王丽君 2 3" xfId="4433"/>
    <cellStyle name="差_第五部分(才淼、饶永宏）_2016年1月13日人大报告表格定版 王丽君 3" xfId="4434"/>
    <cellStyle name="好_2006年分析表_表8-3" xfId="4435"/>
    <cellStyle name="差_第五部分(才淼、饶永宏）_表4-3" xfId="4436"/>
    <cellStyle name="差_第一部分：综合全_表4-3" xfId="4437"/>
    <cellStyle name="差_第一部分：综合全_表8-2" xfId="4438"/>
    <cellStyle name="差_定稿-2016年1月14日下午印刷厂人大报告表格 2" xfId="4439"/>
    <cellStyle name="差_高中教师人数（教育厅1.6日提供） 2 2" xfId="4440"/>
    <cellStyle name="差_高中教师人数（教育厅1.6日提供） 2 2 2" xfId="4441"/>
    <cellStyle name="差_高中教师人数（教育厅1.6日提供） 3 2" xfId="4442"/>
    <cellStyle name="差_高中教师人数（教育厅1.6日提供） 4 2" xfId="4443"/>
    <cellStyle name="差_高中教师人数（教育厅1.6日提供）_2016年1月13日人大报告表格定版 王丽君 2" xfId="4444"/>
    <cellStyle name="差_高中教师人数（教育厅1.6日提供）_2016年1月13日人大报告表格定版 王丽君 2 2" xfId="4445"/>
    <cellStyle name="差_高中教师人数（教育厅1.6日提供）_2016年1月13日人大报告表格定版 王丽君 2 2 2" xfId="4446"/>
    <cellStyle name="差_高中教师人数（教育厅1.6日提供）_2016年1月13日人大报告表格定版 王丽君 2 3" xfId="4447"/>
    <cellStyle name="差_汇总 2 2" xfId="4448"/>
    <cellStyle name="好_BR2 3 2 2 2" xfId="4449"/>
    <cellStyle name="差_汇总 2 3" xfId="4450"/>
    <cellStyle name="差_汇总 3" xfId="4451"/>
    <cellStyle name="好_下半年禁吸戒毒经费1000万元 3 2" xfId="4452"/>
    <cellStyle name="差_汇总 3 2" xfId="4453"/>
    <cellStyle name="差_汇总 4" xfId="4454"/>
    <cellStyle name="差_汇总 4 2" xfId="4455"/>
    <cellStyle name="差_汇总_2016年1月13日人大报告表格定版 王丽君" xfId="4456"/>
    <cellStyle name="差_汇总_2016年1月13日人大报告表格定版 王丽君 2" xfId="4457"/>
    <cellStyle name="差_汇总_表4-3" xfId="4458"/>
    <cellStyle name="好_2009年一般性转移支付标准工资_奖励补助测算5.24冯铸 4 2" xfId="4459"/>
    <cellStyle name="差_汇总_表4-3 2" xfId="4460"/>
    <cellStyle name="差_汇总_表8-2 2" xfId="4461"/>
    <cellStyle name="差_汇总_表8-3" xfId="4462"/>
    <cellStyle name="差_汇总_表8-3 2" xfId="4463"/>
    <cellStyle name="差_汇总-县级财政报表附表" xfId="4464"/>
    <cellStyle name="好_表8-3_2016年1月11日人大报告表格 2 2" xfId="4465"/>
    <cellStyle name="差_汇总-县级财政报表附表 2 2 2" xfId="4466"/>
    <cellStyle name="差_汇总-县级财政报表附表 2 3" xfId="4467"/>
    <cellStyle name="差_基础数据分析 4" xfId="4468"/>
    <cellStyle name="差_基础数据分析 4 2" xfId="4469"/>
    <cellStyle name="差_基础数据分析_2016年1月13日人大报告表格定版 王丽君" xfId="4470"/>
    <cellStyle name="差_基础数据分析_表4-4  2" xfId="4471"/>
    <cellStyle name="差_基础数据分析_表8-3 2" xfId="4472"/>
    <cellStyle name="差_检验表（调整后）_2016年1月13日人大报告表格定版 王丽君" xfId="4473"/>
    <cellStyle name="差_检验表（调整后）_表4-4 " xfId="4474"/>
    <cellStyle name="差_检验表（调整后）_表8-2" xfId="4475"/>
    <cellStyle name="输入 5" xfId="4476"/>
    <cellStyle name="差_检验表_表4-3" xfId="4477"/>
    <cellStyle name="差_检验表_表4-4 " xfId="4478"/>
    <cellStyle name="差_检验表_表8-3" xfId="4479"/>
    <cellStyle name="差_建行" xfId="4480"/>
    <cellStyle name="差_建行 2 3" xfId="4481"/>
    <cellStyle name="差_建行_表8-3" xfId="4482"/>
    <cellStyle name="差_建行_表8-3 2" xfId="4483"/>
    <cellStyle name="差_奖励补助测算5.22测试 3" xfId="4484"/>
    <cellStyle name="差_奖励补助测算5.22测试 3 2" xfId="4485"/>
    <cellStyle name="差_奖励补助测算5.22测试_2016年1月13日人大报告表格定版 王丽君 2 3" xfId="4486"/>
    <cellStyle name="差_奖励补助测算5.22测试_2016年1月13日人大报告表格定版 王丽君 3" xfId="4487"/>
    <cellStyle name="好_2009年一般性转移支付标准工资_奖励补助测算5.23新_表8-3 2" xfId="4488"/>
    <cellStyle name="差_奖励补助测算5.22测试_表4-4 " xfId="4489"/>
    <cellStyle name="差_奖励补助测算5.22测试_表4-4  2" xfId="4490"/>
    <cellStyle name="差_奖励补助测算5.22测试_表8-2" xfId="4491"/>
    <cellStyle name="差_奖励补助测算5.22测试_表8-2 2" xfId="4492"/>
    <cellStyle name="差_奖励补助测算5.22测试_表8-3" xfId="4493"/>
    <cellStyle name="差_奖励补助测算5.23新 2 3" xfId="4494"/>
    <cellStyle name="差_奖励补助测算5.23新 4" xfId="4495"/>
    <cellStyle name="差_奖励补助测算5.23新 4 2" xfId="4496"/>
    <cellStyle name="差_奖励补助测算5.23新_表4-4 " xfId="4497"/>
    <cellStyle name="差_奖励补助测算5.23新_表8-2 2" xfId="4498"/>
    <cellStyle name="差_奖励补助测算5.23新_表8-3" xfId="4499"/>
    <cellStyle name="差_奖励补助测算5.23新_表8-3 2" xfId="4500"/>
    <cellStyle name="差_奖励补助测算5.24冯铸" xfId="4501"/>
    <cellStyle name="差_奖励补助测算5.24冯铸 2" xfId="4502"/>
    <cellStyle name="常规 11 4" xfId="4503"/>
    <cellStyle name="差_奖励补助测算5.24冯铸 2 2" xfId="4504"/>
    <cellStyle name="常规 11 4 2" xfId="4505"/>
    <cellStyle name="差_奖励补助测算5.24冯铸 2 2 2" xfId="4506"/>
    <cellStyle name="常规 11 4 2 2" xfId="4507"/>
    <cellStyle name="差_奖励补助测算5.24冯铸 2 3" xfId="4508"/>
    <cellStyle name="差_奖励补助测算5.24冯铸 3 2" xfId="4509"/>
    <cellStyle name="常规 11 5 2" xfId="4510"/>
    <cellStyle name="差_奖励补助测算5.24冯铸_2016年1月13日人大报告表格定版 王丽君 2" xfId="4511"/>
    <cellStyle name="差_奖励补助测算5.24冯铸_2016年1月13日人大报告表格定版 王丽君 2 2 2" xfId="4512"/>
    <cellStyle name="差_奖励补助测算5.24冯铸_2016年1月13日人大报告表格定版 王丽君 3 2" xfId="4513"/>
    <cellStyle name="差_奖励补助测算5.24冯铸_表4-3" xfId="4514"/>
    <cellStyle name="差_奖励补助测算5.24冯铸_表4-3 2" xfId="4515"/>
    <cellStyle name="差_奖励补助测算5.24冯铸_表4-4  2" xfId="4516"/>
    <cellStyle name="差_奖励补助测算5.24冯铸_表8-2 2" xfId="4517"/>
    <cellStyle name="差_奖励补助测算7.23" xfId="4518"/>
    <cellStyle name="差_奖励补助测算7.23_2016年1月13日人大报告表格定版 王丽君 2 2 2" xfId="4519"/>
    <cellStyle name="差_奖励补助测算7.23_2016年1月13日人大报告表格定版 王丽君 2 3" xfId="4520"/>
    <cellStyle name="差_上报格式（2016年市本级收支余）_表8-2" xfId="4521"/>
    <cellStyle name="差_奖励补助测算7.23_表4-3 2" xfId="4522"/>
    <cellStyle name="差_奖励补助测算7.25" xfId="4523"/>
    <cellStyle name="差_奖励补助测算7.25 (version 1) (version 1) 2 2 2" xfId="4524"/>
    <cellStyle name="差_奖励补助测算7.25 (version 1) (version 1) 2 3" xfId="4525"/>
    <cellStyle name="差_奖励补助测算7.25 (version 1) (version 1) 3" xfId="4526"/>
    <cellStyle name="差_奖励补助测算7.25 (version 1) (version 1) 3 2" xfId="4527"/>
    <cellStyle name="差_奖励补助测算7.25 (version 1) (version 1) 4" xfId="4528"/>
    <cellStyle name="差_奖励补助测算7.25 (version 1) (version 1)_2016年1月13日人大报告表格定版 王丽君 2 2 2" xfId="4529"/>
    <cellStyle name="差_奖励补助测算7.25 (version 1) (version 1)_表4-3" xfId="4530"/>
    <cellStyle name="差_奖励补助测算7.25 (version 1) (version 1)_表4-3 2" xfId="4531"/>
    <cellStyle name="差_奖励补助测算7.25 (version 1) (version 1)_表8-2" xfId="4532"/>
    <cellStyle name="差_奖励补助测算7.25 (version 1) (version 1)_表8-2 2" xfId="4533"/>
    <cellStyle name="差_奖励补助测算7.25 (version 1) (version 1)_表8-3" xfId="4534"/>
    <cellStyle name="强调文字颜色 5 3 2" xfId="4535"/>
    <cellStyle name="差_奖励补助测算7.25 5 2" xfId="4536"/>
    <cellStyle name="差_奖励补助测算7.25 10 2" xfId="4537"/>
    <cellStyle name="差_奖励补助测算7.25 6" xfId="4538"/>
    <cellStyle name="差_奖励补助测算7.25 11" xfId="4539"/>
    <cellStyle name="差_奖励补助测算7.25 6 2" xfId="4540"/>
    <cellStyle name="差_奖励补助测算7.25 11 2" xfId="4541"/>
    <cellStyle name="差_奖励补助测算7.25 9" xfId="4542"/>
    <cellStyle name="差_奖励补助测算7.25 14" xfId="4543"/>
    <cellStyle name="差_奖励补助测算7.25 15" xfId="4544"/>
    <cellStyle name="差_三季度－表二 2 3" xfId="4545"/>
    <cellStyle name="差_奖励补助测算7.25 16 2" xfId="4546"/>
    <cellStyle name="差_奖励补助测算7.25 17 2" xfId="4547"/>
    <cellStyle name="差_奖励补助测算7.25 18" xfId="4548"/>
    <cellStyle name="差_奖励补助测算7.25 18 2" xfId="4549"/>
    <cellStyle name="差_奖励补助测算7.25 19" xfId="4550"/>
    <cellStyle name="差_奖励补助测算7.25 19 2" xfId="4551"/>
    <cellStyle name="差_奖励补助测算7.25 2" xfId="4552"/>
    <cellStyle name="差_奖励补助测算7.25 2 2 2" xfId="4553"/>
    <cellStyle name="差_奖励补助测算7.25 3" xfId="4554"/>
    <cellStyle name="差_奖励补助测算7.25 3 2" xfId="4555"/>
    <cellStyle name="差_奖励补助测算7.25 4" xfId="4556"/>
    <cellStyle name="差_奖励补助测算7.25 4 2" xfId="4557"/>
    <cellStyle name="差_奖励补助测算7.25_2016年1月13日人大报告表格定版 王丽君 2 2 2" xfId="4558"/>
    <cellStyle name="好_BR2 3" xfId="4559"/>
    <cellStyle name="差_奖励补助测算7.25_2016年1月13日人大报告表格定版 王丽君 2 3" xfId="4560"/>
    <cellStyle name="差_教育厅提供义务教育及高中教师人数（2009年1月6日） 2 2" xfId="4561"/>
    <cellStyle name="差_教育厅提供义务教育及高中教师人数（2009年1月6日） 2 2 2" xfId="4562"/>
    <cellStyle name="差_教育厅提供义务教育及高中教师人数（2009年1月6日） 3" xfId="4563"/>
    <cellStyle name="差_教育厅提供义务教育及高中教师人数（2009年1月6日） 4" xfId="4564"/>
    <cellStyle name="差_教育厅提供义务教育及高中教师人数（2009年1月6日）_2016年1月13日人大报告表格定版 王丽君 3" xfId="4565"/>
    <cellStyle name="差_教育厅提供义务教育及高中教师人数（2009年1月6日）_2016年1月13日人大报告表格定版 王丽君 3 2" xfId="4566"/>
    <cellStyle name="差_教育厅提供义务教育及高中教师人数（2009年1月6日）_表4-3" xfId="4567"/>
    <cellStyle name="差_教育厅提供义务教育及高中教师人数（2009年1月6日）_表4-3 2" xfId="4568"/>
    <cellStyle name="差_进度表(20081025)" xfId="4569"/>
    <cellStyle name="差_进度表(20081025) 2" xfId="4570"/>
    <cellStyle name="差_进度表(20081025) 2 2" xfId="4571"/>
    <cellStyle name="差_进度表(20081025) 3" xfId="4572"/>
    <cellStyle name="差_历年教师人数 2" xfId="4573"/>
    <cellStyle name="差_历年教师人数_2016年1月13日人大报告表格定版 王丽君" xfId="4574"/>
    <cellStyle name="差_历年教师人数_表4-3" xfId="4575"/>
    <cellStyle name="好_Book2" xfId="4576"/>
    <cellStyle name="差_历年教师人数_表8-2" xfId="4577"/>
    <cellStyle name="差_丽江汇总" xfId="4578"/>
    <cellStyle name="差_丽江汇总 2" xfId="4579"/>
    <cellStyle name="差_丽江汇总_2016年1月13日人大报告表格定版 王丽君" xfId="4580"/>
    <cellStyle name="差_丽江汇总_表4-3" xfId="4581"/>
    <cellStyle name="好_（正式)2012年乡镇决算批复 2 2 2" xfId="4582"/>
    <cellStyle name="差_丽江汇总_表4-4 " xfId="4583"/>
    <cellStyle name="差_每月报13年可审批支出表 3" xfId="4584"/>
    <cellStyle name="差_青山湖国税稽查" xfId="4585"/>
    <cellStyle name="差_青山湖国税稽查 2" xfId="4586"/>
    <cellStyle name="差_青山湖国税稽查 2 3" xfId="4587"/>
    <cellStyle name="差_三季度－表二 2 2 2" xfId="4588"/>
    <cellStyle name="差_三季度－表二 4" xfId="4589"/>
    <cellStyle name="差_三季度－表二_2016年1月13日人大报告表格定版 王丽君 2 2 2" xfId="4590"/>
    <cellStyle name="差_三季度－表二_表4-4 " xfId="4591"/>
    <cellStyle name="差_三季度－表二_表4-4  2" xfId="4592"/>
    <cellStyle name="差_三季度－表二_表8-2" xfId="4593"/>
    <cellStyle name="差_三季度－表二_表8-2 2" xfId="4594"/>
    <cellStyle name="差_三季度－表二_表8-3" xfId="4595"/>
    <cellStyle name="差_三季度－表二_表8-3 2" xfId="4596"/>
    <cellStyle name="差_上报格式（2016年市本级收支余）" xfId="4597"/>
    <cellStyle name="差_上报格式（2016年市本级收支余） 2" xfId="4598"/>
    <cellStyle name="差_上报格式（2016年市本级收支余） 2 2" xfId="4599"/>
    <cellStyle name="差_上报格式（2016年市本级收支余） 2 2 2" xfId="4600"/>
    <cellStyle name="差_上报格式（2016年市本级收支余） 2 3" xfId="4601"/>
    <cellStyle name="差_上报格式（2016年市本级收支余） 3 2" xfId="4602"/>
    <cellStyle name="差_上报格式（2016年市本级收支余） 4" xfId="4603"/>
    <cellStyle name="差_上报格式（2016年市本级收支余） 4 2" xfId="4604"/>
    <cellStyle name="差_上报格式（2016年市本级收支余）_2016年1月13日人大报告表格定版 王丽君" xfId="4605"/>
    <cellStyle name="差_上报格式（2016年市本级收支余）_2016年1月13日人大报告表格定版 王丽君 2" xfId="4606"/>
    <cellStyle name="差_上报格式（2016年市本级收支余）_2016年1月13日人大报告表格定版 王丽君 2 2" xfId="4607"/>
    <cellStyle name="差_上报格式（2016年市本级收支余）_2016年1月13日人大报告表格定版 王丽君 2 2 2" xfId="4608"/>
    <cellStyle name="差_上报格式（2016年市本级收支余）_2016年1月13日人大报告表格定版 王丽君 2 3" xfId="4609"/>
    <cellStyle name="好_地方配套按人均增幅控制8.30一般预算平均增幅、人均可用财力平均增幅两次控制、社会治安系数调整、案件数调整xl 4 2" xfId="4610"/>
    <cellStyle name="差_上报格式（2016年市本级收支余）_2016年1月13日人大报告表格定版 王丽君 3" xfId="4611"/>
    <cellStyle name="差_上报格式（2016年市本级收支余）_2016年1月13日人大报告表格定版 王丽君 3 2" xfId="4612"/>
    <cellStyle name="差_上报格式（2016年市本级收支余）_表4-3" xfId="4613"/>
    <cellStyle name="差_上报格式（2016年市本级收支余）_表4-3 2" xfId="4614"/>
    <cellStyle name="差_上报格式（2016年市本级收支余）_表4-4 " xfId="4615"/>
    <cellStyle name="差_上报格式（2016年市本级收支余）_表4-4  2" xfId="4616"/>
    <cellStyle name="差_上报格式（2016年市本级收支余）_表8-2 2" xfId="4617"/>
    <cellStyle name="差_上报格式（2016年市本级收支余）_表8-3" xfId="4618"/>
    <cellStyle name="差_上报格式（2016年市本级收支余）_表8-3 2" xfId="4619"/>
    <cellStyle name="差_上报格式（经开区收支余） 2 2" xfId="4620"/>
    <cellStyle name="差_上报格式（经开区收支余） 2 2 2" xfId="4621"/>
    <cellStyle name="差_上报格式（经开区收支余） 2 3" xfId="4622"/>
    <cellStyle name="差_上报格式（经开区收支余） 3" xfId="4623"/>
    <cellStyle name="差_上报格式（经开区收支余） 3 2" xfId="4624"/>
    <cellStyle name="差_上报格式（经开区收支余）_2016年1月13日人大报告表格定版 王丽君" xfId="4625"/>
    <cellStyle name="差_上报格式（经开区收支余）_2016年1月13日人大报告表格定版 王丽君 2" xfId="4626"/>
    <cellStyle name="差_上报格式（经开区收支余）_2016年1月13日人大报告表格定版 王丽君 2 2" xfId="4627"/>
    <cellStyle name="差_上报格式（经开区收支余）_2016年1月13日人大报告表格定版 王丽君 2 2 2" xfId="4628"/>
    <cellStyle name="差_上报格式（经开区收支余）_2016年1月13日人大报告表格定版 王丽君 2 3" xfId="4629"/>
    <cellStyle name="差_上报格式（经开区收支余）_2016年1月13日人大报告表格定版 王丽君 3 2" xfId="4630"/>
    <cellStyle name="差_上报格式（经开区收支余）_表4-3" xfId="4631"/>
    <cellStyle name="差_上报格式（经开区收支余）_表4-3 2" xfId="4632"/>
    <cellStyle name="差_上报格式（经开区收支余）_表4-4 " xfId="4633"/>
    <cellStyle name="输出 2 3 3 2" xfId="4634"/>
    <cellStyle name="差_上报格式（经开区收支余）_表4-4  2" xfId="4635"/>
    <cellStyle name="差_上报格式（经开区收支余）_表8-2" xfId="4636"/>
    <cellStyle name="差_上报格式（经开区收支余）_表8-2 2" xfId="4637"/>
    <cellStyle name="差_上报格式（经开区收支余）_表8-3" xfId="4638"/>
    <cellStyle name="差_上报格式（经开区收支余）_表8-3 2" xfId="4639"/>
    <cellStyle name="好_~4190974 4" xfId="4640"/>
    <cellStyle name="差_市残联2016年基金预算表" xfId="4641"/>
    <cellStyle name="差_市残联2016年基金预算表 2" xfId="4642"/>
    <cellStyle name="差_市残联2016年基金预算表 2 2" xfId="4643"/>
    <cellStyle name="差_市残联2016年基金预算表 2 2 2" xfId="4644"/>
    <cellStyle name="差_市残联2016年基金预算表 2 3" xfId="4645"/>
    <cellStyle name="差_市残联2016年基金预算表 3" xfId="4646"/>
    <cellStyle name="差_市残联2016年基金预算表 3 2" xfId="4647"/>
    <cellStyle name="差_市处罚企业" xfId="4648"/>
    <cellStyle name="差_市处罚企业 2" xfId="4649"/>
    <cellStyle name="差_市处罚企业 3" xfId="4650"/>
    <cellStyle name="差_卫生部门" xfId="4651"/>
    <cellStyle name="差_卫生部门 2" xfId="4652"/>
    <cellStyle name="差_卫生部门 2 2 2" xfId="4653"/>
    <cellStyle name="差_卫生部门 2 3" xfId="4654"/>
    <cellStyle name="好_Book1_1" xfId="4655"/>
    <cellStyle name="差_卫生部门 3" xfId="4656"/>
    <cellStyle name="差_卫生部门 4" xfId="4657"/>
    <cellStyle name="差_卫生部门 4 2" xfId="4658"/>
    <cellStyle name="差_卫生部门_2016年1月13日人大报告表格定版 王丽君" xfId="4659"/>
    <cellStyle name="差_卫生部门_2016年1月13日人大报告表格定版 王丽君 2" xfId="4660"/>
    <cellStyle name="差_卫生部门_2016年1月13日人大报告表格定版 王丽君 2 2" xfId="4661"/>
    <cellStyle name="差_卫生部门_2016年1月13日人大报告表格定版 王丽君 2 3" xfId="4662"/>
    <cellStyle name="差_卫生部门_2016年1月13日人大报告表格定版 王丽君 3" xfId="4663"/>
    <cellStyle name="差_卫生部门_2016年1月13日人大报告表格定版 王丽君 3 2" xfId="4664"/>
    <cellStyle name="差_卫生部门_表4-3" xfId="4665"/>
    <cellStyle name="差_卫生部门_表8-2" xfId="4666"/>
    <cellStyle name="差_卫生部门_表8-2 2" xfId="4667"/>
    <cellStyle name="常规 10 5 2 3" xfId="4668"/>
    <cellStyle name="差_卫生部门_表8-3" xfId="4669"/>
    <cellStyle name="差_卫生部门_表8-3 2" xfId="4670"/>
    <cellStyle name="常规 10 5 3 3" xfId="4671"/>
    <cellStyle name="差_文体广播部门" xfId="4672"/>
    <cellStyle name="差_文体广播部门 2" xfId="4673"/>
    <cellStyle name="差_文体广播部门_2016年1月13日人大报告表格定版 王丽君" xfId="4674"/>
    <cellStyle name="差_文体广播部门_表4-3" xfId="4675"/>
    <cellStyle name="差_文体广播部门_表4-4 " xfId="4676"/>
    <cellStyle name="差_文体广播部门_表8-3" xfId="4677"/>
    <cellStyle name="差_下半年禁毒办案经费分配2544.3万元" xfId="4678"/>
    <cellStyle name="常规 10 2 2 2 3 2" xfId="4679"/>
    <cellStyle name="差_下半年禁毒办案经费分配2544.3万元 2" xfId="4680"/>
    <cellStyle name="差_下半年禁毒办案经费分配2544.3万元_2016年1月13日人大报告表格定版 王丽君" xfId="4681"/>
    <cellStyle name="差_下半年禁毒办案经费分配2544.3万元_表4-3" xfId="4682"/>
    <cellStyle name="差_下半年禁毒办案经费分配2544.3万元_表4-4 " xfId="4683"/>
    <cellStyle name="差_下半年禁毒办案经费分配2544.3万元_表8-2" xfId="4684"/>
    <cellStyle name="好_不用软件计算9.1不考虑经费管理评价xl 3 2" xfId="4685"/>
    <cellStyle name="差_下半年禁毒办案经费分配2544.3万元_表8-3" xfId="4686"/>
    <cellStyle name="差_下半年禁吸戒毒经费1000万元" xfId="4687"/>
    <cellStyle name="差_下半年禁吸戒毒经费1000万元 2" xfId="4688"/>
    <cellStyle name="差_下半年禁吸戒毒经费1000万元 2 2" xfId="4689"/>
    <cellStyle name="差_下半年禁吸戒毒经费1000万元 2 2 2" xfId="4690"/>
    <cellStyle name="差_下半年禁吸戒毒经费1000万元 2 3" xfId="4691"/>
    <cellStyle name="差_下半年禁吸戒毒经费1000万元 3" xfId="4692"/>
    <cellStyle name="差_下半年禁吸戒毒经费1000万元 3 2" xfId="4693"/>
    <cellStyle name="差_下半年禁吸戒毒经费1000万元 4" xfId="4694"/>
    <cellStyle name="差_下半年禁吸戒毒经费1000万元 4 2" xfId="4695"/>
    <cellStyle name="差_下半年禁吸戒毒经费1000万元_2016年1月13日人大报告表格定版 王丽君" xfId="4696"/>
    <cellStyle name="差_下半年禁吸戒毒经费1000万元_2016年1月13日人大报告表格定版 王丽君 2" xfId="4697"/>
    <cellStyle name="常规 4 6 5" xfId="4698"/>
    <cellStyle name="差_下半年禁吸戒毒经费1000万元_2016年1月13日人大报告表格定版 王丽君 2 2" xfId="4699"/>
    <cellStyle name="常规 4 6 5 2" xfId="4700"/>
    <cellStyle name="差_下半年禁吸戒毒经费1000万元_2016年1月13日人大报告表格定版 王丽君 2 2 2" xfId="4701"/>
    <cellStyle name="差_下半年禁吸戒毒经费1000万元_2016年1月13日人大报告表格定版 王丽君 2 3" xfId="4702"/>
    <cellStyle name="差_下半年禁吸戒毒经费1000万元_2016年1月13日人大报告表格定版 王丽君 3" xfId="4703"/>
    <cellStyle name="差_下半年禁吸戒毒经费1000万元_2016年1月13日人大报告表格定版 王丽君 3 2" xfId="4704"/>
    <cellStyle name="差_下半年禁吸戒毒经费1000万元_表4-3" xfId="4705"/>
    <cellStyle name="差_下半年禁吸戒毒经费1000万元_表4-3 2" xfId="4706"/>
    <cellStyle name="差_下半年禁吸戒毒经费1000万元_表4-4 " xfId="4707"/>
    <cellStyle name="差_下半年禁吸戒毒经费1000万元_表4-4  2" xfId="4708"/>
    <cellStyle name="差_下半年禁吸戒毒经费1000万元_表8-2" xfId="4709"/>
    <cellStyle name="差_下半年禁吸戒毒经费1000万元_表8-2 2" xfId="4710"/>
    <cellStyle name="差_下半年禁吸戒毒经费1000万元_表8-3" xfId="4711"/>
    <cellStyle name="差_下半年禁吸戒毒经费1000万元_表8-3 2" xfId="4712"/>
    <cellStyle name="差_县公司" xfId="4713"/>
    <cellStyle name="差_县公司 2" xfId="4714"/>
    <cellStyle name="差_县公司 2 2" xfId="4715"/>
    <cellStyle name="差_县公司 2 2 2" xfId="4716"/>
    <cellStyle name="差_县公司 2 3" xfId="4717"/>
    <cellStyle name="差_县公司 3" xfId="4718"/>
    <cellStyle name="差_县公司 3 2" xfId="4719"/>
    <cellStyle name="差_县公司 4" xfId="4720"/>
    <cellStyle name="差_县公司 4 2" xfId="4721"/>
    <cellStyle name="差_县公司_2016年1月13日人大报告表格定版 王丽君" xfId="4722"/>
    <cellStyle name="差_县公司_2016年1月13日人大报告表格定版 王丽君 2" xfId="4723"/>
    <cellStyle name="差_县公司_2016年1月13日人大报告表格定版 王丽君 2 2" xfId="4724"/>
    <cellStyle name="差_县公司_2016年1月13日人大报告表格定版 王丽君 2 2 2" xfId="4725"/>
    <cellStyle name="差_县公司_2016年1月13日人大报告表格定版 王丽君 2 3" xfId="4726"/>
    <cellStyle name="好_指标四_表4-3" xfId="4727"/>
    <cellStyle name="差_县公司_2016年1月13日人大报告表格定版 王丽君 3" xfId="4728"/>
    <cellStyle name="差_县公司_2016年1月13日人大报告表格定版 王丽君 3 2" xfId="4729"/>
    <cellStyle name="差_县公司_表4-3" xfId="4730"/>
    <cellStyle name="差_县公司_表4-3 2" xfId="4731"/>
    <cellStyle name="差_县公司_表4-4 " xfId="4732"/>
    <cellStyle name="差_县公司_表4-4  2" xfId="4733"/>
    <cellStyle name="差_县公司_表8-2" xfId="4734"/>
    <cellStyle name="差_县公司_表8-2 2" xfId="4735"/>
    <cellStyle name="差_县公司_表8-3" xfId="4736"/>
    <cellStyle name="差_县公司_表8-3 2" xfId="4737"/>
    <cellStyle name="差_县级公安机关公用经费标准奖励测算方案（定稿）" xfId="4738"/>
    <cellStyle name="差_县级公安机关公用经费标准奖励测算方案（定稿） 2 2 2" xfId="4739"/>
    <cellStyle name="差_县级公安机关公用经费标准奖励测算方案（定稿） 3" xfId="4740"/>
    <cellStyle name="差_县级公安机关公用经费标准奖励测算方案（定稿） 4" xfId="4741"/>
    <cellStyle name="好_2014年12.23行政事业科目 2" xfId="4742"/>
    <cellStyle name="差_县级公安机关公用经费标准奖励测算方案（定稿） 4 2" xfId="4743"/>
    <cellStyle name="好_2014年12.23行政事业科目 2 2" xfId="4744"/>
    <cellStyle name="差_县级公安机关公用经费标准奖励测算方案（定稿）_2016年1月13日人大报告表格定版 王丽君" xfId="4745"/>
    <cellStyle name="差_县级公安机关公用经费标准奖励测算方案（定稿）_2016年1月13日人大报告表格定版 王丽君 2" xfId="4746"/>
    <cellStyle name="差_县级公安机关公用经费标准奖励测算方案（定稿）_2016年1月13日人大报告表格定版 王丽君 2 2" xfId="4747"/>
    <cellStyle name="差_县级公安机关公用经费标准奖励测算方案（定稿）_2016年1月13日人大报告表格定版 王丽君 2 2 2" xfId="4748"/>
    <cellStyle name="好_奖励补助测算7.25 8" xfId="4749"/>
    <cellStyle name="差_县级公安机关公用经费标准奖励测算方案（定稿）_2016年1月13日人大报告表格定版 王丽君 2 3" xfId="4750"/>
    <cellStyle name="差_县级公安机关公用经费标准奖励测算方案（定稿）_2016年1月13日人大报告表格定版 王丽君 3" xfId="4751"/>
    <cellStyle name="差_县级公安机关公用经费标准奖励测算方案（定稿）_表4-3" xfId="4752"/>
    <cellStyle name="差_县级公安机关公用经费标准奖励测算方案（定稿）_表4-3 2" xfId="4753"/>
    <cellStyle name="差_县级公安机关公用经费标准奖励测算方案（定稿）_表4-4 " xfId="4754"/>
    <cellStyle name="差_县级公安机关公用经费标准奖励测算方案（定稿）_表4-4  2" xfId="4755"/>
    <cellStyle name="差_县级公安机关公用经费标准奖励测算方案（定稿）_表8-2" xfId="4756"/>
    <cellStyle name="差_县级公安机关公用经费标准奖励测算方案（定稿）_表8-2 2" xfId="4757"/>
    <cellStyle name="差_县级公安机关公用经费标准奖励测算方案（定稿）_表8-3" xfId="4758"/>
    <cellStyle name="差_县级公安机关公用经费标准奖励测算方案（定稿）_表8-3 2" xfId="4759"/>
    <cellStyle name="差_县级基础数据" xfId="4760"/>
    <cellStyle name="差_县级基础数据 2" xfId="4761"/>
    <cellStyle name="差_县级基础数据_表4-3" xfId="4762"/>
    <cellStyle name="差_县级基础数据_表4-4 " xfId="4763"/>
    <cellStyle name="差_县级基础数据_表8-2" xfId="4764"/>
    <cellStyle name="差_消防" xfId="4765"/>
    <cellStyle name="差_消防 2" xfId="4766"/>
    <cellStyle name="差_消防 2 2" xfId="4767"/>
    <cellStyle name="差_幸福隧道导洞围岩统计" xfId="4768"/>
    <cellStyle name="差_幸福隧道导洞围岩统计 2" xfId="4769"/>
    <cellStyle name="差_幸福隧道导洞围岩统计 2 2" xfId="4770"/>
    <cellStyle name="差_幸福隧道导洞围岩统计 2 2 2" xfId="4771"/>
    <cellStyle name="差_幸福隧道导洞围岩统计 2 3" xfId="4772"/>
    <cellStyle name="差_幸福隧道导洞围岩统计 3" xfId="4773"/>
    <cellStyle name="差_幸福隧道导洞围岩统计 4 2" xfId="4774"/>
    <cellStyle name="差_幸福隧道导洞围岩统计_2016年1月13日人大报告表格定版 王丽君" xfId="4775"/>
    <cellStyle name="差_幸福隧道导洞围岩统计_2016年1月13日人大报告表格定版 王丽君 2" xfId="4776"/>
    <cellStyle name="差_幸福隧道导洞围岩统计_2016年1月13日人大报告表格定版 王丽君 2 2" xfId="4777"/>
    <cellStyle name="差_幸福隧道导洞围岩统计_2016年1月13日人大报告表格定版 王丽君 2 2 2" xfId="4778"/>
    <cellStyle name="差_幸福隧道导洞围岩统计_2016年1月13日人大报告表格定版 王丽君 2 3" xfId="4779"/>
    <cellStyle name="差_幸福隧道导洞围岩统计_2016年1月13日人大报告表格定版 王丽君 3" xfId="4780"/>
    <cellStyle name="差_幸福隧道导洞围岩统计_2016年1月13日人大报告表格定版 王丽君 3 2" xfId="4781"/>
    <cellStyle name="差_幸福隧道导洞围岩统计_表4-3" xfId="4782"/>
    <cellStyle name="差_幸福隧道导洞围岩统计_表4-3 2" xfId="4783"/>
    <cellStyle name="差_幸福隧道导洞围岩统计_表4-4 " xfId="4784"/>
    <cellStyle name="差_幸福隧道导洞围岩统计_表4-4  2" xfId="4785"/>
    <cellStyle name="差_幸福隧道导洞围岩统计_表8-2" xfId="4786"/>
    <cellStyle name="差_幸福隧道导洞围岩统计_表8-2 2" xfId="4787"/>
    <cellStyle name="差_业务工作量指标_2016年1月13日人大报告表格定版 王丽君" xfId="4788"/>
    <cellStyle name="差_业务工作量指标_2016年1月13日人大报告表格定版 王丽君 2 2" xfId="4789"/>
    <cellStyle name="差_业务工作量指标_2016年1月13日人大报告表格定版 王丽君 2 2 2" xfId="4790"/>
    <cellStyle name="差_业务工作量指标_2016年1月13日人大报告表格定版 王丽君 2 3" xfId="4791"/>
    <cellStyle name="差_业务工作量指标_2016年1月13日人大报告表格定版 王丽君 3" xfId="4792"/>
    <cellStyle name="差_业务工作量指标_2016年1月13日人大报告表格定版 王丽君 3 2" xfId="4793"/>
    <cellStyle name="差_业务工作量指标_表4-3" xfId="4794"/>
    <cellStyle name="差_业务工作量指标_表4-3 2" xfId="4795"/>
    <cellStyle name="差_业务工作量指标_表4-4 " xfId="4796"/>
    <cellStyle name="差_业务工作量指标_表4-4  2" xfId="4797"/>
    <cellStyle name="差_业务工作量指标_表8-2" xfId="4798"/>
    <cellStyle name="差_业务工作量指标_表8-2 2" xfId="4799"/>
    <cellStyle name="差_业务工作量指标_表8-3" xfId="4800"/>
    <cellStyle name="差_业务工作量指标_表8-3 2" xfId="4801"/>
    <cellStyle name="差_义务教育阶段教职工人数（教育厅提供最终）" xfId="4802"/>
    <cellStyle name="差_义务教育阶段教职工人数（教育厅提供最终） 2" xfId="4803"/>
    <cellStyle name="好_2007年检察院案件数 3" xfId="4804"/>
    <cellStyle name="差_义务教育阶段教职工人数（教育厅提供最终） 2 2" xfId="4805"/>
    <cellStyle name="好_2007年检察院案件数 3 2" xfId="4806"/>
    <cellStyle name="差_义务教育阶段教职工人数（教育厅提供最终） 2 2 2" xfId="4807"/>
    <cellStyle name="注释 5" xfId="4808"/>
    <cellStyle name="差_义务教育阶段教职工人数（教育厅提供最终） 2 3" xfId="4809"/>
    <cellStyle name="差_义务教育阶段教职工人数（教育厅提供最终） 3" xfId="4810"/>
    <cellStyle name="好_2007年检察院案件数 4" xfId="4811"/>
    <cellStyle name="差_义务教育阶段教职工人数（教育厅提供最终） 3 2" xfId="4812"/>
    <cellStyle name="好_2007年检察院案件数 4 2" xfId="4813"/>
    <cellStyle name="差_义务教育阶段教职工人数（教育厅提供最终） 4" xfId="4814"/>
    <cellStyle name="差_义务教育阶段教职工人数（教育厅提供最终） 4 2" xfId="4815"/>
    <cellStyle name="差_义务教育阶段教职工人数（教育厅提供最终）_2016年1月13日人大报告表格定版 王丽君" xfId="4816"/>
    <cellStyle name="差_义务教育阶段教职工人数（教育厅提供最终）_2016年1月13日人大报告表格定版 王丽君 2" xfId="4817"/>
    <cellStyle name="差_义务教育阶段教职工人数（教育厅提供最终）_2016年1月13日人大报告表格定版 王丽君 2 2" xfId="4818"/>
    <cellStyle name="差_义务教育阶段教职工人数（教育厅提供最终）_2016年1月13日人大报告表格定版 王丽君 2 2 2" xfId="4819"/>
    <cellStyle name="差_义务教育阶段教职工人数（教育厅提供最终）_2016年1月13日人大报告表格定版 王丽君 2 3" xfId="4820"/>
    <cellStyle name="好_BR1_代表处4.18周报 4 2" xfId="4821"/>
    <cellStyle name="差_义务教育阶段教职工人数（教育厅提供最终）_2016年1月13日人大报告表格定版 王丽君 3" xfId="4822"/>
    <cellStyle name="差_义务教育阶段教职工人数（教育厅提供最终）_2016年1月13日人大报告表格定版 王丽君 3 2" xfId="4823"/>
    <cellStyle name="差_义务教育阶段教职工人数（教育厅提供最终）_表4-3" xfId="4824"/>
    <cellStyle name="差_义务教育阶段教职工人数（教育厅提供最终）_表4-3 2" xfId="4825"/>
    <cellStyle name="差_义务教育阶段教职工人数（教育厅提供最终）_表4-4 " xfId="4826"/>
    <cellStyle name="差_义务教育阶段教职工人数（教育厅提供最终）_表4-4  2" xfId="4827"/>
    <cellStyle name="差_义务教育阶段教职工人数（教育厅提供最终）_表8-2 2" xfId="4828"/>
    <cellStyle name="常规 10 2 3 3" xfId="4829"/>
    <cellStyle name="好_丽江汇总_表8-3" xfId="4830"/>
    <cellStyle name="差_义务教育阶段教职工人数（教育厅提供最终）_表8-3" xfId="4831"/>
    <cellStyle name="差_义务教育阶段教职工人数（教育厅提供最终）_表8-3 2" xfId="4832"/>
    <cellStyle name="差_银行账户情况表_2010年12月" xfId="4833"/>
    <cellStyle name="差_银行账户情况表_2010年12月 2" xfId="4834"/>
    <cellStyle name="差_银行账户情况表_2010年12月 2 2" xfId="4835"/>
    <cellStyle name="差_银行账户情况表_2010年12月 2 2 2" xfId="4836"/>
    <cellStyle name="差_银行账户情况表_2010年12月 2 3" xfId="4837"/>
    <cellStyle name="差_银行账户情况表_2010年12月 3" xfId="4838"/>
    <cellStyle name="差_银行账户情况表_2010年12月 3 2" xfId="4839"/>
    <cellStyle name="差_银行账户情况表_2010年12月 4" xfId="4840"/>
    <cellStyle name="差_银行账户情况表_2010年12月 4 2" xfId="4841"/>
    <cellStyle name="差_银行账户情况表_2010年12月_2016年1月13日人大报告表格定版 王丽君" xfId="4842"/>
    <cellStyle name="差_银行账户情况表_2010年12月_2016年1月13日人大报告表格定版 王丽君 2" xfId="4843"/>
    <cellStyle name="差_银行账户情况表_2010年12月_2016年1月13日人大报告表格定版 王丽君 2 2" xfId="4844"/>
    <cellStyle name="差_银行账户情况表_2010年12月_2016年1月13日人大报告表格定版 王丽君 2 2 2" xfId="4845"/>
    <cellStyle name="差_银行账户情况表_2010年12月_2016年1月13日人大报告表格定版 王丽君 2 3" xfId="4846"/>
    <cellStyle name="差_银行账户情况表_2010年12月_2016年1月13日人大报告表格定版 王丽君 3" xfId="4847"/>
    <cellStyle name="差_银行账户情况表_2010年12月_2016年1月13日人大报告表格定版 王丽君 3 2" xfId="4848"/>
    <cellStyle name="差_银行账户情况表_2010年12月_表4-3" xfId="4849"/>
    <cellStyle name="差_银行账户情况表_2010年12月_表4-3 2" xfId="4850"/>
    <cellStyle name="差_银行账户情况表_2010年12月_表4-4 " xfId="4851"/>
    <cellStyle name="差_银行账户情况表_2010年12月_表4-4  2" xfId="4852"/>
    <cellStyle name="差_银行账户情况表_2010年12月_表8-2" xfId="4853"/>
    <cellStyle name="差_银行账户情况表_2010年12月_表8-2 2" xfId="4854"/>
    <cellStyle name="差_银行账户情况表_2010年12月_表8-3" xfId="4855"/>
    <cellStyle name="差_银行账户情况表_2010年12月_表8-3 2" xfId="4856"/>
    <cellStyle name="差_园林养护经费核定（2014）" xfId="4857"/>
    <cellStyle name="差_园林养护经费核定（2014） 2" xfId="4858"/>
    <cellStyle name="差_园林养护经费核定（2014） 2 2" xfId="4859"/>
    <cellStyle name="强调文字颜色 4 6 3" xfId="4860"/>
    <cellStyle name="差_云南农村义务教育统计表" xfId="4861"/>
    <cellStyle name="千位分隔[0] 3 2" xfId="4862"/>
    <cellStyle name="差_云南农村义务教育统计表 2" xfId="4863"/>
    <cellStyle name="差_云南农村义务教育统计表 2 2" xfId="4864"/>
    <cellStyle name="差_云南农村义务教育统计表 2 2 2" xfId="4865"/>
    <cellStyle name="差_云南农村义务教育统计表 2 3" xfId="4866"/>
    <cellStyle name="差_云南农村义务教育统计表 3" xfId="4867"/>
    <cellStyle name="差_云南农村义务教育统计表 3 2" xfId="4868"/>
    <cellStyle name="差_云南农村义务教育统计表 4" xfId="4869"/>
    <cellStyle name="差_云南农村义务教育统计表 4 2" xfId="4870"/>
    <cellStyle name="差_云南农村义务教育统计表_2016年1月13日人大报告表格定版 王丽君" xfId="4871"/>
    <cellStyle name="差_云南农村义务教育统计表_2016年1月13日人大报告表格定版 王丽君 2" xfId="4872"/>
    <cellStyle name="差_云南农村义务教育统计表_2016年1月13日人大报告表格定版 王丽君 2 2" xfId="4873"/>
    <cellStyle name="差_云南农村义务教育统计表_2016年1月13日人大报告表格定版 王丽君 2 2 2" xfId="4874"/>
    <cellStyle name="差_云南农村义务教育统计表_2016年1月13日人大报告表格定版 王丽君 2 3" xfId="4875"/>
    <cellStyle name="输出 2 6 2" xfId="4876"/>
    <cellStyle name="差_云南农村义务教育统计表_2016年1月13日人大报告表格定版 王丽君 3" xfId="4877"/>
    <cellStyle name="差_云南农村义务教育统计表_2016年1月13日人大报告表格定版 王丽君 3 2" xfId="4878"/>
    <cellStyle name="差_云南农村义务教育统计表_表4-3" xfId="4879"/>
    <cellStyle name="差_云南农村义务教育统计表_表4-3 2" xfId="4880"/>
    <cellStyle name="差_云南农村义务教育统计表_表4-4 " xfId="4881"/>
    <cellStyle name="差_云南农村义务教育统计表_表4-4  2" xfId="4882"/>
    <cellStyle name="差_云南农村义务教育统计表_表8-2" xfId="4883"/>
    <cellStyle name="差_云南农村义务教育统计表_表8-2 2" xfId="4884"/>
    <cellStyle name="差_云南农村义务教育统计表_表8-3" xfId="4885"/>
    <cellStyle name="常规 10 2 2 3 2" xfId="4886"/>
    <cellStyle name="差_云南农村义务教育统计表_表8-3 2" xfId="4887"/>
    <cellStyle name="常规 10 2 2 3 2 2" xfId="4888"/>
    <cellStyle name="差_云南省2008年中小学教师人数统计表" xfId="4889"/>
    <cellStyle name="差_云南省2008年中小学教师人数统计表 2" xfId="4890"/>
    <cellStyle name="差_云南省2008年中小学教师人数统计表_2016年1月13日人大报告表格定版 王丽君" xfId="4891"/>
    <cellStyle name="差_云南省2008年中小学教师人数统计表_表4-3" xfId="4892"/>
    <cellStyle name="差_云南省2008年中小学教师人数统计表_表4-4 " xfId="4893"/>
    <cellStyle name="差_云南省2008年中小学教师人数统计表_表8-2" xfId="4894"/>
    <cellStyle name="差_云南省2008年中小学教师人数统计表_表8-3" xfId="4895"/>
    <cellStyle name="差_云南省2008年中小学教职工情况（教育厅提供20090101加工整理） 2 2" xfId="4896"/>
    <cellStyle name="差_云南省2008年中小学教职工情况（教育厅提供20090101加工整理） 2 2 2" xfId="4897"/>
    <cellStyle name="差_云南省2008年中小学教职工情况（教育厅提供20090101加工整理） 2 3" xfId="4898"/>
    <cellStyle name="差_云南省2008年中小学教职工情况（教育厅提供20090101加工整理）_2016年1月13日人大报告表格定版 王丽君" xfId="4899"/>
    <cellStyle name="差_云南省2008年中小学教职工情况（教育厅提供20090101加工整理）_2016年1月13日人大报告表格定版 王丽君 2" xfId="4900"/>
    <cellStyle name="差_云南省2008年中小学教职工情况（教育厅提供20090101加工整理）_2016年1月13日人大报告表格定版 王丽君 2 2" xfId="4901"/>
    <cellStyle name="差_云南省2008年中小学教职工情况（教育厅提供20090101加工整理）_2016年1月13日人大报告表格定版 王丽君 2 2 2" xfId="4902"/>
    <cellStyle name="差_云南省2008年中小学教职工情况（教育厅提供20090101加工整理）_2016年1月13日人大报告表格定版 王丽君 2 3" xfId="4903"/>
    <cellStyle name="差_云南省2008年中小学教职工情况（教育厅提供20090101加工整理）_2016年1月13日人大报告表格定版 王丽君 3" xfId="4904"/>
    <cellStyle name="差_云南省2008年中小学教职工情况（教育厅提供20090101加工整理）_2016年1月13日人大报告表格定版 王丽君 3 2" xfId="4905"/>
    <cellStyle name="差_云南省2008年中小学教职工情况（教育厅提供20090101加工整理）_表4-3" xfId="4906"/>
    <cellStyle name="好_2008云南省分县市中小学教职工统计表（教育厅提供） 3" xfId="4907"/>
    <cellStyle name="差_云南省2008年中小学教职工情况（教育厅提供20090101加工整理）_表4-3 2" xfId="4908"/>
    <cellStyle name="好_2008云南省分县市中小学教职工统计表（教育厅提供） 3 2" xfId="4909"/>
    <cellStyle name="差_云南省2008年中小学教职工情况（教育厅提供20090101加工整理）_表4-4 " xfId="4910"/>
    <cellStyle name="差_云南省2008年中小学教职工情况（教育厅提供20090101加工整理）_表4-4  2" xfId="4911"/>
    <cellStyle name="好_不用软件计算9.1不考虑经费管理评价xl_表8-3" xfId="4912"/>
    <cellStyle name="差_云南省2008年中小学教职工情况（教育厅提供20090101加工整理）_表8-2" xfId="4913"/>
    <cellStyle name="差_云南省2008年中小学教职工情况（教育厅提供20090101加工整理）_表8-2 2" xfId="4914"/>
    <cellStyle name="差_云南省2008年中小学教职工情况（教育厅提供20090101加工整理）_表8-3" xfId="4915"/>
    <cellStyle name="差_云南省2008年中小学教职工情况（教育厅提供20090101加工整理）_表8-3 2" xfId="4916"/>
    <cellStyle name="差_云南省2008年转移支付测算——州市本级考核部分及政策性测算" xfId="4917"/>
    <cellStyle name="差_云南省2008年转移支付测算——州市本级考核部分及政策性测算 2" xfId="4918"/>
    <cellStyle name="差_云南省2008年转移支付测算——州市本级考核部分及政策性测算 2 2" xfId="4919"/>
    <cellStyle name="分级显示行_1_13区汇总" xfId="4920"/>
    <cellStyle name="差_云南省2008年转移支付测算——州市本级考核部分及政策性测算 2 2 2" xfId="4921"/>
    <cellStyle name="好_2009年一般性转移支付标准工资_地方配套按人均增幅控制8.31（调整结案率后）xl 4" xfId="4922"/>
    <cellStyle name="差_云南省2008年转移支付测算——州市本级考核部分及政策性测算 2 3" xfId="4923"/>
    <cellStyle name="差_云南省2008年转移支付测算——州市本级考核部分及政策性测算 3" xfId="4924"/>
    <cellStyle name="差_云南省2008年转移支付测算——州市本级考核部分及政策性测算 3 2" xfId="4925"/>
    <cellStyle name="差_云南省2008年转移支付测算——州市本级考核部分及政策性测算 4" xfId="4926"/>
    <cellStyle name="差_云南省2008年转移支付测算——州市本级考核部分及政策性测算 4 2" xfId="4927"/>
    <cellStyle name="好_奖励补助测算7.25 16" xfId="4928"/>
    <cellStyle name="差_云南省2008年转移支付测算——州市本级考核部分及政策性测算_2016年1月13日人大报告表格定版 王丽君" xfId="4929"/>
    <cellStyle name="差_云南省2008年转移支付测算——州市本级考核部分及政策性测算_2016年1月13日人大报告表格定版 王丽君 2" xfId="4930"/>
    <cellStyle name="差_指标四_表8-3" xfId="4931"/>
    <cellStyle name="好_义务教育阶段教职工人数（教育厅提供最终） 2 3" xfId="4932"/>
    <cellStyle name="差_云南省2008年转移支付测算——州市本级考核部分及政策性测算_2016年1月13日人大报告表格定版 王丽君 2 2" xfId="4933"/>
    <cellStyle name="差_云南省2008年转移支付测算——州市本级考核部分及政策性测算_2016年1月13日人大报告表格定版 王丽君 2 3" xfId="4934"/>
    <cellStyle name="差_云南省2008年转移支付测算——州市本级考核部分及政策性测算_2016年1月13日人大报告表格定版 王丽君 3" xfId="4935"/>
    <cellStyle name="差_云南省2008年转移支付测算——州市本级考核部分及政策性测算_表4-3" xfId="4936"/>
    <cellStyle name="差_云南省2008年转移支付测算——州市本级考核部分及政策性测算_表4-3 2" xfId="4937"/>
    <cellStyle name="差_云南省2008年转移支付测算——州市本级考核部分及政策性测算_表4-4 " xfId="4938"/>
    <cellStyle name="差_云南省2008年转移支付测算——州市本级考核部分及政策性测算_表4-4  2" xfId="4939"/>
    <cellStyle name="差_云南省2008年转移支付测算——州市本级考核部分及政策性测算_表8-2" xfId="4940"/>
    <cellStyle name="差_云南省2008年转移支付测算——州市本级考核部分及政策性测算_表8-2 2" xfId="4941"/>
    <cellStyle name="差_云南省2008年转移支付测算——州市本级考核部分及政策性测算_表8-3" xfId="4942"/>
    <cellStyle name="差_云南省2008年转移支付测算——州市本级考核部分及政策性测算_表8-3 2" xfId="4943"/>
    <cellStyle name="差_云南水利电力有限公司" xfId="4944"/>
    <cellStyle name="常规 17 3" xfId="4945"/>
    <cellStyle name="常规 22 3" xfId="4946"/>
    <cellStyle name="差_云南水利电力有限公司 2" xfId="4947"/>
    <cellStyle name="常规 17 3 2" xfId="4948"/>
    <cellStyle name="常规 22 3 2" xfId="4949"/>
    <cellStyle name="差_云南水利电力有限公司 2 2" xfId="4950"/>
    <cellStyle name="差_云南水利电力有限公司 2 2 2" xfId="4951"/>
    <cellStyle name="差_云南水利电力有限公司 2 3" xfId="4952"/>
    <cellStyle name="常规 2 11 2 2" xfId="4953"/>
    <cellStyle name="常规 3 2 2 3 2" xfId="4954"/>
    <cellStyle name="差_云南水利电力有限公司 3" xfId="4955"/>
    <cellStyle name="差_云南水利电力有限公司 3 2" xfId="4956"/>
    <cellStyle name="好 3" xfId="4957"/>
    <cellStyle name="差_云南水利电力有限公司 4" xfId="4958"/>
    <cellStyle name="差_云南水利电力有限公司 4 2" xfId="4959"/>
    <cellStyle name="差_云南水利电力有限公司_2016年1月13日人大报告表格定版 王丽君" xfId="4960"/>
    <cellStyle name="差_云南水利电力有限公司_2016年1月13日人大报告表格定版 王丽君 2" xfId="4961"/>
    <cellStyle name="差_云南水利电力有限公司_2016年1月13日人大报告表格定版 王丽君 2 2" xfId="4962"/>
    <cellStyle name="差_云南水利电力有限公司_2016年1月13日人大报告表格定版 王丽君 2 2 2" xfId="4963"/>
    <cellStyle name="差_云南水利电力有限公司_2016年1月13日人大报告表格定版 王丽君 2 3" xfId="4964"/>
    <cellStyle name="差_云南水利电力有限公司_2016年1月13日人大报告表格定版 王丽君 3" xfId="4965"/>
    <cellStyle name="差_云南水利电力有限公司_2016年1月13日人大报告表格定版 王丽君 3 2" xfId="4966"/>
    <cellStyle name="差_云南水利电力有限公司_表4-3" xfId="4967"/>
    <cellStyle name="差_云南水利电力有限公司_表4-3 2" xfId="4968"/>
    <cellStyle name="差_云南水利电力有限公司_表4-4 " xfId="4969"/>
    <cellStyle name="差_云南水利电力有限公司_表4-4  2" xfId="4970"/>
    <cellStyle name="差_指标四" xfId="4971"/>
    <cellStyle name="差_指标四 2" xfId="4972"/>
    <cellStyle name="差_指标四 2 2" xfId="4973"/>
    <cellStyle name="好_00省级(打印)_2016年1月13日人大报告表格定版 王丽君 3" xfId="4974"/>
    <cellStyle name="差_指标四 2 2 2" xfId="4975"/>
    <cellStyle name="差_指标四 2 3" xfId="4976"/>
    <cellStyle name="差_指标四 3" xfId="4977"/>
    <cellStyle name="差_指标四 3 2" xfId="4978"/>
    <cellStyle name="差_指标四 4" xfId="4979"/>
    <cellStyle name="差_指标四_2016年1月13日人大报告表格定版 王丽君" xfId="4980"/>
    <cellStyle name="差_指标四_2016年1月13日人大报告表格定版 王丽君 2" xfId="4981"/>
    <cellStyle name="检查单元格 2 4" xfId="4982"/>
    <cellStyle name="差_指标四_2016年1月13日人大报告表格定版 王丽君 2 2" xfId="4983"/>
    <cellStyle name="检查单元格 2 4 2" xfId="4984"/>
    <cellStyle name="差_指标四_2016年1月13日人大报告表格定版 王丽君 2 3" xfId="4985"/>
    <cellStyle name="检查单元格 2 4 3" xfId="4986"/>
    <cellStyle name="差_指标四_2016年1月13日人大报告表格定版 王丽君 3" xfId="4987"/>
    <cellStyle name="检查单元格 2 5" xfId="4988"/>
    <cellStyle name="差_指标四_2016年1月13日人大报告表格定版 王丽君 3 2" xfId="4989"/>
    <cellStyle name="差_指标四_表4-3" xfId="4990"/>
    <cellStyle name="差_指标四_表4-4 " xfId="4991"/>
    <cellStyle name="差_指标四_表8-2" xfId="4992"/>
    <cellStyle name="好_义务教育阶段教职工人数（教育厅提供最终） 2 2" xfId="4993"/>
    <cellStyle name="差_指标五" xfId="4994"/>
    <cellStyle name="差_指标五 2" xfId="4995"/>
    <cellStyle name="差_指标五_表4-3" xfId="4996"/>
    <cellStyle name="差_指标五_表4-4 " xfId="4997"/>
    <cellStyle name="差_指标五_表8-2" xfId="4998"/>
    <cellStyle name="常规 10" xfId="4999"/>
    <cellStyle name="常规 10 2" xfId="5000"/>
    <cellStyle name="常规 10 2 2" xfId="5001"/>
    <cellStyle name="常规 10 2 2 2" xfId="5002"/>
    <cellStyle name="常规 10 2 2 2 2" xfId="5003"/>
    <cellStyle name="常规 10 2 2 2 2 2" xfId="5004"/>
    <cellStyle name="常规 10 2 2 2 3" xfId="5005"/>
    <cellStyle name="常规 10 2 2 2 4" xfId="5006"/>
    <cellStyle name="常规 10 2 2 2 4 2" xfId="5007"/>
    <cellStyle name="好_上报格式（经开区收支余）_2016年1月13日人大报告表格定版 王丽君" xfId="5008"/>
    <cellStyle name="常规 10 2 2 2 5" xfId="5009"/>
    <cellStyle name="常规 10 2 2 3" xfId="5010"/>
    <cellStyle name="常规 10 2 2 3 3" xfId="5011"/>
    <cellStyle name="常规 10 2 2 4" xfId="5012"/>
    <cellStyle name="常规 10 2 2 4 2" xfId="5013"/>
    <cellStyle name="常规 10 2 2 5" xfId="5014"/>
    <cellStyle name="常规 10 2 2 5 2" xfId="5015"/>
    <cellStyle name="常规 10 2 3" xfId="5016"/>
    <cellStyle name="常规 10 2 3 2" xfId="5017"/>
    <cellStyle name="好_丽江汇总_表8-2" xfId="5018"/>
    <cellStyle name="常规 10 2 3 2 2" xfId="5019"/>
    <cellStyle name="常规 10 2 4" xfId="5020"/>
    <cellStyle name="强调文字颜色 1 3 2 2 2" xfId="5021"/>
    <cellStyle name="常规 10 2 4 2" xfId="5022"/>
    <cellStyle name="强调文字颜色 1 3 2 2 2 2" xfId="5023"/>
    <cellStyle name="常规 10 2 5" xfId="5024"/>
    <cellStyle name="常规 10 2 5 2" xfId="5025"/>
    <cellStyle name="常规 10 3" xfId="5026"/>
    <cellStyle name="常规 10 3 2" xfId="5027"/>
    <cellStyle name="常规 10 3 2 2" xfId="5028"/>
    <cellStyle name="常规 10 3 2 2 2" xfId="5029"/>
    <cellStyle name="常规 10 3 2 3" xfId="5030"/>
    <cellStyle name="常规 10 3 2 3 2" xfId="5031"/>
    <cellStyle name="常规 10 3 2 4" xfId="5032"/>
    <cellStyle name="好_云南水利电力有限公司 2 2" xfId="5033"/>
    <cellStyle name="常规 10 3 2 4 2" xfId="5034"/>
    <cellStyle name="好_云南水利电力有限公司 2 2 2" xfId="5035"/>
    <cellStyle name="常规 10 3 2 5" xfId="5036"/>
    <cellStyle name="好_云南水利电力有限公司 2 3" xfId="5037"/>
    <cellStyle name="常规 10 3 3" xfId="5038"/>
    <cellStyle name="常规 10 3 3 2" xfId="5039"/>
    <cellStyle name="常规 10 3 3 2 2" xfId="5040"/>
    <cellStyle name="常规 10 3 3 3" xfId="5041"/>
    <cellStyle name="常规 10 3 4" xfId="5042"/>
    <cellStyle name="强调文字颜色 1 3 2 3 2" xfId="5043"/>
    <cellStyle name="常规 10 3 4 2" xfId="5044"/>
    <cellStyle name="常规 10 3 5 2" xfId="5045"/>
    <cellStyle name="常规 10 4" xfId="5046"/>
    <cellStyle name="常规 10 4 2" xfId="5047"/>
    <cellStyle name="好_幸福隧道导洞围岩统计_表4-3" xfId="5048"/>
    <cellStyle name="常规 10 4 2 2" xfId="5049"/>
    <cellStyle name="好_幸福隧道导洞围岩统计_表4-3 2" xfId="5050"/>
    <cellStyle name="常规 10 4 2 2 2" xfId="5051"/>
    <cellStyle name="常规 10 4 2 3" xfId="5052"/>
    <cellStyle name="常规 10 4 2 3 2" xfId="5053"/>
    <cellStyle name="常规 10 4 2 4" xfId="5054"/>
    <cellStyle name="常规 10 4 2 4 2" xfId="5055"/>
    <cellStyle name="常规 10 4 3" xfId="5056"/>
    <cellStyle name="常规 10 4 3 2" xfId="5057"/>
    <cellStyle name="常规 10 4 3 2 2" xfId="5058"/>
    <cellStyle name="常规 10 4 3 3" xfId="5059"/>
    <cellStyle name="常规 10 4 4" xfId="5060"/>
    <cellStyle name="常规 10 4 4 2" xfId="5061"/>
    <cellStyle name="常规 10 4 5" xfId="5062"/>
    <cellStyle name="常规 10 4 5 2" xfId="5063"/>
    <cellStyle name="常规 10 5" xfId="5064"/>
    <cellStyle name="常规 10 5 2" xfId="5065"/>
    <cellStyle name="常规 10 5 2 2" xfId="5066"/>
    <cellStyle name="常规 10 5 2 2 2" xfId="5067"/>
    <cellStyle name="常规 10 5 2 3 2" xfId="5068"/>
    <cellStyle name="常规 10 5 2 4" xfId="5069"/>
    <cellStyle name="常规 10 5 2 4 2" xfId="5070"/>
    <cellStyle name="常规 10 5 2 5" xfId="5071"/>
    <cellStyle name="常规 10 5 3" xfId="5072"/>
    <cellStyle name="常规 10 5 3 2" xfId="5073"/>
    <cellStyle name="常规 10 5 3 2 2" xfId="5074"/>
    <cellStyle name="常规 10 5 4" xfId="5075"/>
    <cellStyle name="常规 10 5 4 2" xfId="5076"/>
    <cellStyle name="好_05玉溪" xfId="5077"/>
    <cellStyle name="常规 10 5 5" xfId="5078"/>
    <cellStyle name="常规 10 5 5 2" xfId="5079"/>
    <cellStyle name="常规 10 6" xfId="5080"/>
    <cellStyle name="常规 10 6 2" xfId="5081"/>
    <cellStyle name="常规 10 6 2 2" xfId="5082"/>
    <cellStyle name="常规 10 6 3" xfId="5083"/>
    <cellStyle name="常规 10 6 3 2" xfId="5084"/>
    <cellStyle name="常规 10 7" xfId="5085"/>
    <cellStyle name="常规 10 7 2" xfId="5086"/>
    <cellStyle name="常规 10 7 2 2" xfId="5087"/>
    <cellStyle name="常规 10 7 3" xfId="5088"/>
    <cellStyle name="常规 10 7 3 2" xfId="5089"/>
    <cellStyle name="常规 10 7 4" xfId="5090"/>
    <cellStyle name="常规 10 9" xfId="5091"/>
    <cellStyle name="常规 10 9 2" xfId="5092"/>
    <cellStyle name="常规 100" xfId="5093"/>
    <cellStyle name="常规 4 5" xfId="5094"/>
    <cellStyle name="常规 101" xfId="5095"/>
    <cellStyle name="常规 4 6" xfId="5096"/>
    <cellStyle name="常规 102" xfId="5097"/>
    <cellStyle name="常规 4 7" xfId="5098"/>
    <cellStyle name="常规 103" xfId="5099"/>
    <cellStyle name="常规 4 8" xfId="5100"/>
    <cellStyle name="常规 104" xfId="5101"/>
    <cellStyle name="常规 105" xfId="5102"/>
    <cellStyle name="常规 110" xfId="5103"/>
    <cellStyle name="常规 106" xfId="5104"/>
    <cellStyle name="常规 111" xfId="5105"/>
    <cellStyle name="常规 107" xfId="5106"/>
    <cellStyle name="常规 112" xfId="5107"/>
    <cellStyle name="常规 108" xfId="5108"/>
    <cellStyle name="常规 113" xfId="5109"/>
    <cellStyle name="常规 109" xfId="5110"/>
    <cellStyle name="常规 114" xfId="5111"/>
    <cellStyle name="常规 11" xfId="5112"/>
    <cellStyle name="常规 11 2" xfId="5113"/>
    <cellStyle name="常规 11 2 2" xfId="5114"/>
    <cellStyle name="常规 11 2 2 2" xfId="5115"/>
    <cellStyle name="常规 11 2 2 2 2" xfId="5116"/>
    <cellStyle name="常规 11 2 2 2 2 2" xfId="5117"/>
    <cellStyle name="常规 11 2 2 2 3" xfId="5118"/>
    <cellStyle name="常规 11 2 2 3" xfId="5119"/>
    <cellStyle name="常规 11 2 2 3 2" xfId="5120"/>
    <cellStyle name="常规 11 2 2 4" xfId="5121"/>
    <cellStyle name="常规 11 2 2 4 2" xfId="5122"/>
    <cellStyle name="常规 11 2 3" xfId="5123"/>
    <cellStyle name="常规 11 2 3 2" xfId="5124"/>
    <cellStyle name="常规 11 2 3 2 2" xfId="5125"/>
    <cellStyle name="常规 11 2 3 3" xfId="5126"/>
    <cellStyle name="常规 11 2 4" xfId="5127"/>
    <cellStyle name="强调文字颜色 1 3 3 2 2" xfId="5128"/>
    <cellStyle name="常规 11 2 4 2" xfId="5129"/>
    <cellStyle name="常规 11 2 4 2 2" xfId="5130"/>
    <cellStyle name="常规 11 2 4 3" xfId="5131"/>
    <cellStyle name="常规 11 2 5" xfId="5132"/>
    <cellStyle name="常规 11 2 5 2" xfId="5133"/>
    <cellStyle name="常规 11 3" xfId="5134"/>
    <cellStyle name="常规 11 3 2" xfId="5135"/>
    <cellStyle name="常规 11 3 2 2" xfId="5136"/>
    <cellStyle name="常规 18" xfId="5137"/>
    <cellStyle name="常规 23" xfId="5138"/>
    <cellStyle name="常规 11 3 3" xfId="5139"/>
    <cellStyle name="常规 11 3 3 2" xfId="5140"/>
    <cellStyle name="常规 115" xfId="5141"/>
    <cellStyle name="常规 120" xfId="5142"/>
    <cellStyle name="常规 116" xfId="5143"/>
    <cellStyle name="常规 121" xfId="5144"/>
    <cellStyle name="常规 117" xfId="5145"/>
    <cellStyle name="常规 122" xfId="5146"/>
    <cellStyle name="常规 118" xfId="5147"/>
    <cellStyle name="常规 123" xfId="5148"/>
    <cellStyle name="常规 119" xfId="5149"/>
    <cellStyle name="常规 124" xfId="5150"/>
    <cellStyle name="常规 12" xfId="5151"/>
    <cellStyle name="常规 12 2" xfId="5152"/>
    <cellStyle name="常规 12 3" xfId="5153"/>
    <cellStyle name="常规 12 3 2" xfId="5154"/>
    <cellStyle name="常规 126" xfId="5155"/>
    <cellStyle name="常规 131" xfId="5156"/>
    <cellStyle name="常规 127" xfId="5157"/>
    <cellStyle name="常规 132" xfId="5158"/>
    <cellStyle name="常规 128" xfId="5159"/>
    <cellStyle name="常规 133" xfId="5160"/>
    <cellStyle name="常规 129" xfId="5161"/>
    <cellStyle name="常规 134" xfId="5162"/>
    <cellStyle name="常规 13" xfId="5163"/>
    <cellStyle name="常规 13 2" xfId="5164"/>
    <cellStyle name="常规 13 3" xfId="5165"/>
    <cellStyle name="常规 13 3 2" xfId="5166"/>
    <cellStyle name="常规 135" xfId="5167"/>
    <cellStyle name="常规 140" xfId="5168"/>
    <cellStyle name="常规 136" xfId="5169"/>
    <cellStyle name="常规 141" xfId="5170"/>
    <cellStyle name="常规 137" xfId="5171"/>
    <cellStyle name="常规 142" xfId="5172"/>
    <cellStyle name="常规 5 2" xfId="5173"/>
    <cellStyle name="常规 138" xfId="5174"/>
    <cellStyle name="常规 143" xfId="5175"/>
    <cellStyle name="常规 5 3" xfId="5176"/>
    <cellStyle name="常规 139" xfId="5177"/>
    <cellStyle name="常规 144" xfId="5178"/>
    <cellStyle name="常规 5 4" xfId="5179"/>
    <cellStyle name="常规 14" xfId="5180"/>
    <cellStyle name="常规 14 2" xfId="5181"/>
    <cellStyle name="常规 14 3" xfId="5182"/>
    <cellStyle name="常规 14 3 2" xfId="5183"/>
    <cellStyle name="常规 15" xfId="5184"/>
    <cellStyle name="常规 20" xfId="5185"/>
    <cellStyle name="常规 16" xfId="5186"/>
    <cellStyle name="常规 21" xfId="5187"/>
    <cellStyle name="常规 16 2" xfId="5188"/>
    <cellStyle name="常规 21 2" xfId="5189"/>
    <cellStyle name="常规 16 3" xfId="5190"/>
    <cellStyle name="常规 21 3" xfId="5191"/>
    <cellStyle name="常规 16 3 2" xfId="5192"/>
    <cellStyle name="常规 21 3 2" xfId="5193"/>
    <cellStyle name="好_2009年一般性转移支付标准工资_~4190974_表4-3" xfId="5194"/>
    <cellStyle name="常规 16 4" xfId="5195"/>
    <cellStyle name="常规 21 4" xfId="5196"/>
    <cellStyle name="常规 16 4 2" xfId="5197"/>
    <cellStyle name="常规 21 4 2" xfId="5198"/>
    <cellStyle name="常规 17 2" xfId="5199"/>
    <cellStyle name="常规 22 2" xfId="5200"/>
    <cellStyle name="常规 17 2 2" xfId="5201"/>
    <cellStyle name="常规 22 2 2" xfId="5202"/>
    <cellStyle name="常规 17 2 2 2" xfId="5203"/>
    <cellStyle name="常规 22 2 2 2" xfId="5204"/>
    <cellStyle name="常规 17 2 3" xfId="5205"/>
    <cellStyle name="常规 22 2 3" xfId="5206"/>
    <cellStyle name="常规 17 4" xfId="5207"/>
    <cellStyle name="常规 22 4" xfId="5208"/>
    <cellStyle name="常规 17 4 2" xfId="5209"/>
    <cellStyle name="常规 22 4 2" xfId="5210"/>
    <cellStyle name="常规 18 2" xfId="5211"/>
    <cellStyle name="常规 23 2" xfId="5212"/>
    <cellStyle name="常规 18 2 2" xfId="5213"/>
    <cellStyle name="常规 23 2 2" xfId="5214"/>
    <cellStyle name="常规 18 2 2 2" xfId="5215"/>
    <cellStyle name="常规 23 2 2 2" xfId="5216"/>
    <cellStyle name="常规 18 2 3" xfId="5217"/>
    <cellStyle name="常规 23 2 3" xfId="5218"/>
    <cellStyle name="常规 18 3" xfId="5219"/>
    <cellStyle name="常规 23 3" xfId="5220"/>
    <cellStyle name="常规 18 3 2" xfId="5221"/>
    <cellStyle name="常规 23 3 2" xfId="5222"/>
    <cellStyle name="常规 18 4" xfId="5223"/>
    <cellStyle name="常规 23 4" xfId="5224"/>
    <cellStyle name="常规 18 4 2" xfId="5225"/>
    <cellStyle name="常规 23 4 2" xfId="5226"/>
    <cellStyle name="常规 19" xfId="5227"/>
    <cellStyle name="常规 24" xfId="5228"/>
    <cellStyle name="常规 19 2" xfId="5229"/>
    <cellStyle name="常规 24 2" xfId="5230"/>
    <cellStyle name="常规 19 2 2" xfId="5231"/>
    <cellStyle name="常规 24 2 2" xfId="5232"/>
    <cellStyle name="常规 19 2 2 2" xfId="5233"/>
    <cellStyle name="常规 24 2 2 2" xfId="5234"/>
    <cellStyle name="好_云南省2008年中小学教职工情况（教育厅提供20090101加工整理）_2016年1月13日人大报告表格定版 王丽君" xfId="5235"/>
    <cellStyle name="常规 19 2 3" xfId="5236"/>
    <cellStyle name="常规 24 2 3" xfId="5237"/>
    <cellStyle name="常规 19 3" xfId="5238"/>
    <cellStyle name="常规 24 3" xfId="5239"/>
    <cellStyle name="常规 19 3 2" xfId="5240"/>
    <cellStyle name="常规 24 3 2" xfId="5241"/>
    <cellStyle name="常规 19 4" xfId="5242"/>
    <cellStyle name="常规 24 4" xfId="5243"/>
    <cellStyle name="常规 19 4 2" xfId="5244"/>
    <cellStyle name="常规 24 4 2" xfId="5245"/>
    <cellStyle name="常规 2" xfId="5246"/>
    <cellStyle name="常规 2 10" xfId="5247"/>
    <cellStyle name="常规 2 10 2" xfId="5248"/>
    <cellStyle name="常规 2 10 2 2" xfId="5249"/>
    <cellStyle name="常规 2 10 2 2 2" xfId="5250"/>
    <cellStyle name="常规 2 10 2 3" xfId="5251"/>
    <cellStyle name="常规 2 10 3 2" xfId="5252"/>
    <cellStyle name="常规 2 10 4 3 3 2 4 2 2" xfId="5253"/>
    <cellStyle name="常规 2 10 4 3 3 2 4 2 2 2" xfId="5254"/>
    <cellStyle name="常规 2 10 4 3 3 2 4 2 2 2 2" xfId="5255"/>
    <cellStyle name="常规 2 10 4 3 3 2 4 2 2 2 2 2" xfId="5256"/>
    <cellStyle name="常规 2 10 4 3 3 2 4 2 2 2 3" xfId="5257"/>
    <cellStyle name="常规 2 10 4 3 3 2 4 2 2 3" xfId="5258"/>
    <cellStyle name="常规 2 10 4 3 3 2 4 2 2 3 2" xfId="5259"/>
    <cellStyle name="常规 2 10 4 3 3 2 4 2 2 4" xfId="5260"/>
    <cellStyle name="常规 2 10 4 3 3 2 4 2 2 4 2" xfId="5261"/>
    <cellStyle name="常规 2 10_2016年1月13日人大报告表格定版 王丽君" xfId="5262"/>
    <cellStyle name="常规 2 11" xfId="5263"/>
    <cellStyle name="常规 2 11 2" xfId="5264"/>
    <cellStyle name="常规 3 2 2 3" xfId="5265"/>
    <cellStyle name="常规 2 11 2 2 2" xfId="5266"/>
    <cellStyle name="常规 3 2 2 3 2 2" xfId="5267"/>
    <cellStyle name="常规 2 11 2 3" xfId="5268"/>
    <cellStyle name="常规 3 2 2 3 3" xfId="5269"/>
    <cellStyle name="常规 2 11 3" xfId="5270"/>
    <cellStyle name="常规 3 2 2 4" xfId="5271"/>
    <cellStyle name="常规 2 11 3 2" xfId="5272"/>
    <cellStyle name="常规 3 2 2 4 2" xfId="5273"/>
    <cellStyle name="好 4" xfId="5274"/>
    <cellStyle name="常规 2 12" xfId="5275"/>
    <cellStyle name="常规 2 12 2" xfId="5276"/>
    <cellStyle name="常规 3 2 3 3" xfId="5277"/>
    <cellStyle name="常规 2 12 2 2" xfId="5278"/>
    <cellStyle name="常规 3 2 3 3 2" xfId="5279"/>
    <cellStyle name="常规 2 12 2 2 2" xfId="5280"/>
    <cellStyle name="常规 2 12 2 3" xfId="5281"/>
    <cellStyle name="好_0502通海县_2016年1月13日人大报告表格定版 王丽君" xfId="5282"/>
    <cellStyle name="常规 2 12 3" xfId="5283"/>
    <cellStyle name="常规 2 12 3 2" xfId="5284"/>
    <cellStyle name="常规 2 13" xfId="5285"/>
    <cellStyle name="计算 3 5 2" xfId="5286"/>
    <cellStyle name="常规 2 13 2" xfId="5287"/>
    <cellStyle name="常规 3 2 4 3" xfId="5288"/>
    <cellStyle name="常规 2 13 2 2" xfId="5289"/>
    <cellStyle name="常规 2 13 3" xfId="5290"/>
    <cellStyle name="常规 2 14" xfId="5291"/>
    <cellStyle name="常规 2 14 2" xfId="5292"/>
    <cellStyle name="常规 2 15" xfId="5293"/>
    <cellStyle name="常规 2 20" xfId="5294"/>
    <cellStyle name="常规 2 15 2" xfId="5295"/>
    <cellStyle name="常规 2 20 2" xfId="5296"/>
    <cellStyle name="常规 2 16" xfId="5297"/>
    <cellStyle name="常规 2 21" xfId="5298"/>
    <cellStyle name="常规 2 16 2" xfId="5299"/>
    <cellStyle name="常规 2 21 2" xfId="5300"/>
    <cellStyle name="常规 2 17 2" xfId="5301"/>
    <cellStyle name="常规 2 22 2" xfId="5302"/>
    <cellStyle name="常规 2 18" xfId="5303"/>
    <cellStyle name="常规 2 23" xfId="5304"/>
    <cellStyle name="常规 2 18 2" xfId="5305"/>
    <cellStyle name="常规 2 23 2" xfId="5306"/>
    <cellStyle name="常规 2 19" xfId="5307"/>
    <cellStyle name="常规 2 24" xfId="5308"/>
    <cellStyle name="常规 2 19 2" xfId="5309"/>
    <cellStyle name="常规 2 24 2" xfId="5310"/>
    <cellStyle name="常规 2 2" xfId="5311"/>
    <cellStyle name="常规 2 2 2" xfId="5312"/>
    <cellStyle name="输出 2 3 4" xfId="5313"/>
    <cellStyle name="常规 2 2 2 2" xfId="5314"/>
    <cellStyle name="输出 2 3 4 2" xfId="5315"/>
    <cellStyle name="常规 2 2 2 2 2" xfId="5316"/>
    <cellStyle name="常规 2 2 2 2 2 2" xfId="5317"/>
    <cellStyle name="常规 2 2 2 2 3" xfId="5318"/>
    <cellStyle name="常规 2 2 2 2 3 2" xfId="5319"/>
    <cellStyle name="常规 2 2 2 2 4" xfId="5320"/>
    <cellStyle name="常规 2 2 2 2 4 2" xfId="5321"/>
    <cellStyle name="常规 2 2 2 3" xfId="5322"/>
    <cellStyle name="常规 2 2 2 3 2" xfId="5323"/>
    <cellStyle name="常规 2 2 2 3 2 2" xfId="5324"/>
    <cellStyle name="常规 2 2 2 3 3" xfId="5325"/>
    <cellStyle name="常规 2 2 2 3 3 2" xfId="5326"/>
    <cellStyle name="常规 2 2 2 4" xfId="5327"/>
    <cellStyle name="常规 2 2 2 4 2" xfId="5328"/>
    <cellStyle name="常规 2 2 2 4 2 2" xfId="5329"/>
    <cellStyle name="常规 2 2 2 4 3" xfId="5330"/>
    <cellStyle name="常规 2 2 2 4 3 2" xfId="5331"/>
    <cellStyle name="常规 2 2 2 5" xfId="5332"/>
    <cellStyle name="常规 2 2 2 5 2" xfId="5333"/>
    <cellStyle name="常规 2 2 2 6" xfId="5334"/>
    <cellStyle name="常规 2 2 2 6 2" xfId="5335"/>
    <cellStyle name="常规 2 2 2 7" xfId="5336"/>
    <cellStyle name="常规 2 2 2 7 2" xfId="5337"/>
    <cellStyle name="常规 2 2 3" xfId="5338"/>
    <cellStyle name="常规 2 2 3 2" xfId="5339"/>
    <cellStyle name="常规 2 2 3 2 2" xfId="5340"/>
    <cellStyle name="常规 2 2 3 3" xfId="5341"/>
    <cellStyle name="常规 2 2 3 3 2" xfId="5342"/>
    <cellStyle name="常规 2 2 3 4" xfId="5343"/>
    <cellStyle name="常规 2 2 3 4 2" xfId="5344"/>
    <cellStyle name="常规 2 2 4" xfId="5345"/>
    <cellStyle name="常规 2 2 4 2" xfId="5346"/>
    <cellStyle name="常规 2 2 4 2 2" xfId="5347"/>
    <cellStyle name="常规 2 2 4 3" xfId="5348"/>
    <cellStyle name="常规 2 2 4 3 2" xfId="5349"/>
    <cellStyle name="常规 2 2 4 4" xfId="5350"/>
    <cellStyle name="常规 2 2 5" xfId="5351"/>
    <cellStyle name="常规 2 2 5 2" xfId="5352"/>
    <cellStyle name="常规 2 2 6" xfId="5353"/>
    <cellStyle name="常规 2 2 6 2" xfId="5354"/>
    <cellStyle name="常规 2 2_2016年1月13日人大报告表格定版 王丽君" xfId="5355"/>
    <cellStyle name="常规 9 2 2 4 2" xfId="5356"/>
    <cellStyle name="常规 2 25" xfId="5357"/>
    <cellStyle name="常规 2 30" xfId="5358"/>
    <cellStyle name="常规 2 26" xfId="5359"/>
    <cellStyle name="常规 2 31" xfId="5360"/>
    <cellStyle name="常规 2 26 2" xfId="5361"/>
    <cellStyle name="常规 2 31 2" xfId="5362"/>
    <cellStyle name="常规 2 27" xfId="5363"/>
    <cellStyle name="常规 2 32" xfId="5364"/>
    <cellStyle name="常规 2 27 2" xfId="5365"/>
    <cellStyle name="常规 2 32 2" xfId="5366"/>
    <cellStyle name="常规 2 28" xfId="5367"/>
    <cellStyle name="常规 2 33" xfId="5368"/>
    <cellStyle name="常规 2 28 2" xfId="5369"/>
    <cellStyle name="常规 2 33 2" xfId="5370"/>
    <cellStyle name="常规 2 29" xfId="5371"/>
    <cellStyle name="常规 2 29 2" xfId="5372"/>
    <cellStyle name="常规 2 3" xfId="5373"/>
    <cellStyle name="常规 2 3 2" xfId="5374"/>
    <cellStyle name="常规 2 3 2 2" xfId="5375"/>
    <cellStyle name="常规 2 3 2 2 2" xfId="5376"/>
    <cellStyle name="常规 2 3 2 2 2 2" xfId="5377"/>
    <cellStyle name="常规 2 3 2 2 2 2 2" xfId="5378"/>
    <cellStyle name="常规 2 3 2 2 2 3" xfId="5379"/>
    <cellStyle name="常规 2 3 2 2 3" xfId="5380"/>
    <cellStyle name="常规 2 3 2 2 3 2" xfId="5381"/>
    <cellStyle name="常规 2 3 2 2 4" xfId="5382"/>
    <cellStyle name="好 2 8 2" xfId="5383"/>
    <cellStyle name="常规 2 3 2 2 4 2" xfId="5384"/>
    <cellStyle name="常规 2 3 2 3" xfId="5385"/>
    <cellStyle name="常规 2 3 2 3 2" xfId="5386"/>
    <cellStyle name="常规 2 3 2 3 2 2" xfId="5387"/>
    <cellStyle name="常规 2 3 2 3 3" xfId="5388"/>
    <cellStyle name="常规 2 3 2 4" xfId="5389"/>
    <cellStyle name="常规 2 3 2 4 2" xfId="5390"/>
    <cellStyle name="常规 2 3 2 4 2 2" xfId="5391"/>
    <cellStyle name="常规 2 3 2 4 3" xfId="5392"/>
    <cellStyle name="常规 2 3 2 5" xfId="5393"/>
    <cellStyle name="常规 2 3 2 5 2" xfId="5394"/>
    <cellStyle name="常规 2 3 3" xfId="5395"/>
    <cellStyle name="常规 2 3 3 2" xfId="5396"/>
    <cellStyle name="常规 2 3 3 2 2" xfId="5397"/>
    <cellStyle name="常规 2 3 3 3" xfId="5398"/>
    <cellStyle name="好_2009年一般性转移支付标准工资_地方配套按人均增幅控制8.30xl_表8-2" xfId="5399"/>
    <cellStyle name="常规 2 3 3 3 2" xfId="5400"/>
    <cellStyle name="好_2009年一般性转移支付标准工资_地方配套按人均增幅控制8.30xl_表8-2 2" xfId="5401"/>
    <cellStyle name="常规 2 3 4 2 2" xfId="5402"/>
    <cellStyle name="常规 2 3 5" xfId="5403"/>
    <cellStyle name="常规 2 3 5 2" xfId="5404"/>
    <cellStyle name="常规 2 4" xfId="5405"/>
    <cellStyle name="常规 2 4 2" xfId="5406"/>
    <cellStyle name="常规 2 4 2 2" xfId="5407"/>
    <cellStyle name="常规 2 4 2 2 2" xfId="5408"/>
    <cellStyle name="常规 2 4 2 2 2 2" xfId="5409"/>
    <cellStyle name="常规 2 4 2 2 3" xfId="5410"/>
    <cellStyle name="常规 2 4 2 3" xfId="5411"/>
    <cellStyle name="常规 2 4 2 3 2" xfId="5412"/>
    <cellStyle name="常规 2 4 2 4" xfId="5413"/>
    <cellStyle name="常规 2 4 3" xfId="5414"/>
    <cellStyle name="常规 2 4 3 2" xfId="5415"/>
    <cellStyle name="常规 2 4 3 2 2" xfId="5416"/>
    <cellStyle name="常规 2 4 3 3" xfId="5417"/>
    <cellStyle name="常规 2 4 4" xfId="5418"/>
    <cellStyle name="好_地方配套按人均增幅控制8.31（调整结案率后）xl_表8-3 2" xfId="5419"/>
    <cellStyle name="常规 2 4 4 2" xfId="5420"/>
    <cellStyle name="常规 2 4 4 2 2" xfId="5421"/>
    <cellStyle name="常规 2 4 4 3" xfId="5422"/>
    <cellStyle name="常规 2 5 2" xfId="5423"/>
    <cellStyle name="常规 2 5 2 2" xfId="5424"/>
    <cellStyle name="常规 2 5 2 2 2" xfId="5425"/>
    <cellStyle name="常规 2 5 2 2 2 2" xfId="5426"/>
    <cellStyle name="常规 2 5 2 2 3" xfId="5427"/>
    <cellStyle name="常规 2 5 2 3" xfId="5428"/>
    <cellStyle name="常规 2 5 2 3 2" xfId="5429"/>
    <cellStyle name="常规 2 5 2 4" xfId="5430"/>
    <cellStyle name="常规 2 5 2 4 2" xfId="5431"/>
    <cellStyle name="常规 2 5 3" xfId="5432"/>
    <cellStyle name="常规 2 5 3 2" xfId="5433"/>
    <cellStyle name="常规 2 5 3 2 2" xfId="5434"/>
    <cellStyle name="常规 2 5 3 3" xfId="5435"/>
    <cellStyle name="常规 2 5 3 3 2" xfId="5436"/>
    <cellStyle name="常规 2 5 3 4" xfId="5437"/>
    <cellStyle name="常规 2 5 4" xfId="5438"/>
    <cellStyle name="常规 2 5 4 2" xfId="5439"/>
    <cellStyle name="常规 2 5 4 2 2" xfId="5440"/>
    <cellStyle name="常规 2 5 4 3" xfId="5441"/>
    <cellStyle name="常规 2 5 5" xfId="5442"/>
    <cellStyle name="常规 2 5 6" xfId="5443"/>
    <cellStyle name="强调文字颜色 1 2 3 4 2" xfId="5444"/>
    <cellStyle name="常规 2 5 6 2" xfId="5445"/>
    <cellStyle name="常规 2 6" xfId="5446"/>
    <cellStyle name="常规 2 6 2" xfId="5447"/>
    <cellStyle name="常规 2 6 2 2" xfId="5448"/>
    <cellStyle name="常规 2 6 2 3" xfId="5449"/>
    <cellStyle name="常规 2 6 3" xfId="5450"/>
    <cellStyle name="常规 2 6 3 2" xfId="5451"/>
    <cellStyle name="常规 2 6 4" xfId="5452"/>
    <cellStyle name="常规 2 6 4 2" xfId="5453"/>
    <cellStyle name="常规 2 7" xfId="5454"/>
    <cellStyle name="常规 2 7 2" xfId="5455"/>
    <cellStyle name="常规 2 7 2 2" xfId="5456"/>
    <cellStyle name="常规 2 7 2 2 2" xfId="5457"/>
    <cellStyle name="常规 2 7 2 3" xfId="5458"/>
    <cellStyle name="常规 2 7 3 2" xfId="5459"/>
    <cellStyle name="常规 2 7 4" xfId="5460"/>
    <cellStyle name="常规 2 7 4 2" xfId="5461"/>
    <cellStyle name="常规 2 8" xfId="5462"/>
    <cellStyle name="好_BR2_代表处4.18周报 2 4 2 2" xfId="5463"/>
    <cellStyle name="输入 2" xfId="5464"/>
    <cellStyle name="常规 2 8 2" xfId="5465"/>
    <cellStyle name="输入 2 2" xfId="5466"/>
    <cellStyle name="常规 2 8 2 2" xfId="5467"/>
    <cellStyle name="输入 2 2 2" xfId="5468"/>
    <cellStyle name="常规 2 8 2 2 2" xfId="5469"/>
    <cellStyle name="输入 2 2 2 2" xfId="5470"/>
    <cellStyle name="常规 2 8 2 3" xfId="5471"/>
    <cellStyle name="输入 2 2 3" xfId="5472"/>
    <cellStyle name="常规 2 8 3" xfId="5473"/>
    <cellStyle name="输入 2 3" xfId="5474"/>
    <cellStyle name="常规 2 8 3 2" xfId="5475"/>
    <cellStyle name="输入 2 3 2" xfId="5476"/>
    <cellStyle name="常规 2 9" xfId="5477"/>
    <cellStyle name="输入 3" xfId="5478"/>
    <cellStyle name="常规 2 9 2" xfId="5479"/>
    <cellStyle name="输入 3 2" xfId="5480"/>
    <cellStyle name="常规 2 9 2 2" xfId="5481"/>
    <cellStyle name="输入 3 2 2" xfId="5482"/>
    <cellStyle name="常规 2 9 2 2 2" xfId="5483"/>
    <cellStyle name="输入 3 2 2 2" xfId="5484"/>
    <cellStyle name="常规 2 9 2 3" xfId="5485"/>
    <cellStyle name="输入 3 2 3" xfId="5486"/>
    <cellStyle name="常规 2 9 3" xfId="5487"/>
    <cellStyle name="输入 3 3" xfId="5488"/>
    <cellStyle name="常规 2 9 3 2" xfId="5489"/>
    <cellStyle name="输入 3 3 2" xfId="5490"/>
    <cellStyle name="常规 2_02-2008决算报表格式" xfId="5491"/>
    <cellStyle name="常规 20 3" xfId="5492"/>
    <cellStyle name="常规 20 3 2" xfId="5493"/>
    <cellStyle name="常规 20 4" xfId="5494"/>
    <cellStyle name="常规 20 4 2" xfId="5495"/>
    <cellStyle name="常规 25" xfId="5496"/>
    <cellStyle name="常规 30" xfId="5497"/>
    <cellStyle name="常规 25 2" xfId="5498"/>
    <cellStyle name="常规 30 2" xfId="5499"/>
    <cellStyle name="常规 25 2 2" xfId="5500"/>
    <cellStyle name="常规 30 2 2" xfId="5501"/>
    <cellStyle name="常规 25 2 2 2" xfId="5502"/>
    <cellStyle name="常规 30 2 2 2" xfId="5503"/>
    <cellStyle name="好_历年教师人数_表4-4 " xfId="5504"/>
    <cellStyle name="常规 25 2 3" xfId="5505"/>
    <cellStyle name="常规 30 2 3" xfId="5506"/>
    <cellStyle name="常规 25 3" xfId="5507"/>
    <cellStyle name="常规 30 3" xfId="5508"/>
    <cellStyle name="常规 25 3 2" xfId="5509"/>
    <cellStyle name="常规 30 3 2" xfId="5510"/>
    <cellStyle name="常规 25 4" xfId="5511"/>
    <cellStyle name="常规 30 4" xfId="5512"/>
    <cellStyle name="常规 25 4 2" xfId="5513"/>
    <cellStyle name="常规 30 4 2" xfId="5514"/>
    <cellStyle name="常规 26" xfId="5515"/>
    <cellStyle name="常规 31" xfId="5516"/>
    <cellStyle name="常规 26 2" xfId="5517"/>
    <cellStyle name="常规 31 2" xfId="5518"/>
    <cellStyle name="常规 26 2 2" xfId="5519"/>
    <cellStyle name="常规 31 2 2" xfId="5520"/>
    <cellStyle name="常规 26 2 2 2" xfId="5521"/>
    <cellStyle name="常规 31 2 2 2" xfId="5522"/>
    <cellStyle name="常规 26 3" xfId="5523"/>
    <cellStyle name="常规 31 3" xfId="5524"/>
    <cellStyle name="常规 26 3 2" xfId="5525"/>
    <cellStyle name="常规 31 3 2" xfId="5526"/>
    <cellStyle name="常规 26 4" xfId="5527"/>
    <cellStyle name="常规 31 4" xfId="5528"/>
    <cellStyle name="常规 26 4 2" xfId="5529"/>
    <cellStyle name="常规 31 4 2" xfId="5530"/>
    <cellStyle name="常规 27" xfId="5531"/>
    <cellStyle name="常规 32" xfId="5532"/>
    <cellStyle name="常规 27 2" xfId="5533"/>
    <cellStyle name="常规 32 2" xfId="5534"/>
    <cellStyle name="常规 27 2 2" xfId="5535"/>
    <cellStyle name="常规 32 2 2" xfId="5536"/>
    <cellStyle name="常规 27 2 2 2" xfId="5537"/>
    <cellStyle name="常规 32 2 2 2" xfId="5538"/>
    <cellStyle name="常规 27 2 3" xfId="5539"/>
    <cellStyle name="常规 32 2 3" xfId="5540"/>
    <cellStyle name="常规 27 3" xfId="5541"/>
    <cellStyle name="常规 32 3" xfId="5542"/>
    <cellStyle name="常规 27 3 2" xfId="5543"/>
    <cellStyle name="常规 32 3 2" xfId="5544"/>
    <cellStyle name="常规 27 4" xfId="5545"/>
    <cellStyle name="常规 27 4 2" xfId="5546"/>
    <cellStyle name="常规 28" xfId="5547"/>
    <cellStyle name="常规 33" xfId="5548"/>
    <cellStyle name="常规 28 2" xfId="5549"/>
    <cellStyle name="常规 33 2" xfId="5550"/>
    <cellStyle name="常规 28 2 2" xfId="5551"/>
    <cellStyle name="常规 33 2 2" xfId="5552"/>
    <cellStyle name="常规 28 2 2 2" xfId="5553"/>
    <cellStyle name="常规 33 2 2 2" xfId="5554"/>
    <cellStyle name="好_2009年一般性转移支付标准工资_奖励补助测算5.23新_表4-4 " xfId="5555"/>
    <cellStyle name="常规 28 2 3" xfId="5556"/>
    <cellStyle name="常规 33 2 3" xfId="5557"/>
    <cellStyle name="常规 28 3" xfId="5558"/>
    <cellStyle name="常规 33 3" xfId="5559"/>
    <cellStyle name="常规 28 3 2" xfId="5560"/>
    <cellStyle name="常规 33 3 2" xfId="5561"/>
    <cellStyle name="常规 28 4" xfId="5562"/>
    <cellStyle name="常规 33 4" xfId="5563"/>
    <cellStyle name="常规 28 4 2" xfId="5564"/>
    <cellStyle name="常规 29" xfId="5565"/>
    <cellStyle name="常规 34" xfId="5566"/>
    <cellStyle name="常规 29 2" xfId="5567"/>
    <cellStyle name="常规 34 2" xfId="5568"/>
    <cellStyle name="常规 29 2 2" xfId="5569"/>
    <cellStyle name="常规 34 2 2" xfId="5570"/>
    <cellStyle name="常规 29 2 2 2" xfId="5571"/>
    <cellStyle name="常规 34 2 2 2" xfId="5572"/>
    <cellStyle name="常规 29 2 3" xfId="5573"/>
    <cellStyle name="常规 29 3" xfId="5574"/>
    <cellStyle name="常规 34 3" xfId="5575"/>
    <cellStyle name="常规 29 3 2" xfId="5576"/>
    <cellStyle name="常规 34 3 2" xfId="5577"/>
    <cellStyle name="常规 29 4" xfId="5578"/>
    <cellStyle name="常规 29 4 2" xfId="5579"/>
    <cellStyle name="常规 3" xfId="5580"/>
    <cellStyle name="好_2006年在职人员情况_表4-3" xfId="5581"/>
    <cellStyle name="常规 3 2" xfId="5582"/>
    <cellStyle name="好_2006年在职人员情况_表4-3 2" xfId="5583"/>
    <cellStyle name="常规 3 2 2" xfId="5584"/>
    <cellStyle name="常规 3 2 2 2" xfId="5585"/>
    <cellStyle name="常规 3 2 2 2 2" xfId="5586"/>
    <cellStyle name="常规 3 2 2 2 2 2" xfId="5587"/>
    <cellStyle name="常规 3 2 2 2 2 2 2" xfId="5588"/>
    <cellStyle name="常规 3 2 2 2 2 3" xfId="5589"/>
    <cellStyle name="常规 3 2 2 2 3" xfId="5590"/>
    <cellStyle name="常规 3 2 2 2 3 2" xfId="5591"/>
    <cellStyle name="常规 3 2 2 2 4" xfId="5592"/>
    <cellStyle name="常规 3 2 2 2 4 2" xfId="5593"/>
    <cellStyle name="常规 3 2 2 4 2 2" xfId="5594"/>
    <cellStyle name="好 4 2" xfId="5595"/>
    <cellStyle name="常规 3 2 2 4 3" xfId="5596"/>
    <cellStyle name="好 5" xfId="5597"/>
    <cellStyle name="常规 3 2 2 5" xfId="5598"/>
    <cellStyle name="常规 3 2 2 5 2" xfId="5599"/>
    <cellStyle name="常规 3 2 3" xfId="5600"/>
    <cellStyle name="常规 3 2 3 2" xfId="5601"/>
    <cellStyle name="常规 3 2 3 2 2" xfId="5602"/>
    <cellStyle name="常规 3 2 4" xfId="5603"/>
    <cellStyle name="常规 3 2 4 2" xfId="5604"/>
    <cellStyle name="常规 3 2 4 2 2" xfId="5605"/>
    <cellStyle name="常规 3 2 5" xfId="5606"/>
    <cellStyle name="常规 3 2 5 2" xfId="5607"/>
    <cellStyle name="常规 3 3" xfId="5608"/>
    <cellStyle name="常规 3 3 2" xfId="5609"/>
    <cellStyle name="常规 3 3 2 2" xfId="5610"/>
    <cellStyle name="常规 3 3 2 2 2" xfId="5611"/>
    <cellStyle name="常规 3 3 2 2 2 2" xfId="5612"/>
    <cellStyle name="常规 3 3 2 2 3" xfId="5613"/>
    <cellStyle name="常规 3 3 2 3" xfId="5614"/>
    <cellStyle name="常规 3 3 2 3 2" xfId="5615"/>
    <cellStyle name="常规 3 3 2 4" xfId="5616"/>
    <cellStyle name="常规 3 3 2 4 2" xfId="5617"/>
    <cellStyle name="常规 3 3 3" xfId="5618"/>
    <cellStyle name="常规 3 3 3 2" xfId="5619"/>
    <cellStyle name="常规 3 3 3 2 2" xfId="5620"/>
    <cellStyle name="常规 3 3 3 3" xfId="5621"/>
    <cellStyle name="常规 3 3 3 3 2" xfId="5622"/>
    <cellStyle name="常规 3 3 4" xfId="5623"/>
    <cellStyle name="常规 3 3 4 2" xfId="5624"/>
    <cellStyle name="常规 3 3 4 2 2" xfId="5625"/>
    <cellStyle name="常规 3 3 4 3" xfId="5626"/>
    <cellStyle name="常规 3 3 5" xfId="5627"/>
    <cellStyle name="常规 3 3 5 2" xfId="5628"/>
    <cellStyle name="常规 3 3 6" xfId="5629"/>
    <cellStyle name="强调文字颜色 1 2 4 2 2" xfId="5630"/>
    <cellStyle name="常规 3 3 6 2" xfId="5631"/>
    <cellStyle name="常规 3 4" xfId="5632"/>
    <cellStyle name="常规 3 4 2" xfId="5633"/>
    <cellStyle name="好_Book1_1 5" xfId="5634"/>
    <cellStyle name="常规 3 4 2 2" xfId="5635"/>
    <cellStyle name="好_Book1_1 5 2" xfId="5636"/>
    <cellStyle name="常规 3 5" xfId="5637"/>
    <cellStyle name="常规 3 5 2 2" xfId="5638"/>
    <cellStyle name="常规 3 5 3" xfId="5639"/>
    <cellStyle name="常规 3 6" xfId="5640"/>
    <cellStyle name="常规 3 6 2" xfId="5641"/>
    <cellStyle name="常规 3_南昌新增投资过亿元工业企业明细" xfId="5642"/>
    <cellStyle name="常规 34 3 2 2" xfId="5643"/>
    <cellStyle name="常规 34 3 3" xfId="5644"/>
    <cellStyle name="常规 35" xfId="5645"/>
    <cellStyle name="常规 40" xfId="5646"/>
    <cellStyle name="常规 35 2" xfId="5647"/>
    <cellStyle name="常规 40 2" xfId="5648"/>
    <cellStyle name="常规 35 2 2" xfId="5649"/>
    <cellStyle name="常规 40 2 2" xfId="5650"/>
    <cellStyle name="常规 35 2 2 2" xfId="5651"/>
    <cellStyle name="常规 40 2 2 2" xfId="5652"/>
    <cellStyle name="好_奖励补助测算5.23新_表8-3" xfId="5653"/>
    <cellStyle name="常规 35 2 3" xfId="5654"/>
    <cellStyle name="常规 40 2 3" xfId="5655"/>
    <cellStyle name="常规 35 3" xfId="5656"/>
    <cellStyle name="常规 40 3" xfId="5657"/>
    <cellStyle name="常规 35 3 2" xfId="5658"/>
    <cellStyle name="常规 40 3 2" xfId="5659"/>
    <cellStyle name="常规 36" xfId="5660"/>
    <cellStyle name="常规 41" xfId="5661"/>
    <cellStyle name="常规 36 2" xfId="5662"/>
    <cellStyle name="常规 41 2" xfId="5663"/>
    <cellStyle name="好_0502通海县 4" xfId="5664"/>
    <cellStyle name="常规 36 2 3" xfId="5665"/>
    <cellStyle name="常规 41 2 3" xfId="5666"/>
    <cellStyle name="常规 36 3" xfId="5667"/>
    <cellStyle name="常规 41 3" xfId="5668"/>
    <cellStyle name="常规 36 3 2" xfId="5669"/>
    <cellStyle name="常规 41 3 2" xfId="5670"/>
    <cellStyle name="常规 37" xfId="5671"/>
    <cellStyle name="常规 42" xfId="5672"/>
    <cellStyle name="常规 37 2" xfId="5673"/>
    <cellStyle name="常规 42 2" xfId="5674"/>
    <cellStyle name="常规 37 2 2" xfId="5675"/>
    <cellStyle name="常规 42 2 2" xfId="5676"/>
    <cellStyle name="好_定稿-2016年1月14日下午印刷厂人大报告表格" xfId="5677"/>
    <cellStyle name="常规 37 2 2 2" xfId="5678"/>
    <cellStyle name="常规 42 2 2 2" xfId="5679"/>
    <cellStyle name="好_定稿-2016年1月14日下午印刷厂人大报告表格 2" xfId="5680"/>
    <cellStyle name="常规 37 2 3" xfId="5681"/>
    <cellStyle name="常规 42 2 3" xfId="5682"/>
    <cellStyle name="常规 37 3" xfId="5683"/>
    <cellStyle name="常规 42 3" xfId="5684"/>
    <cellStyle name="常规 37 3 2" xfId="5685"/>
    <cellStyle name="常规 42 3 2" xfId="5686"/>
    <cellStyle name="常规 38" xfId="5687"/>
    <cellStyle name="常规 43" xfId="5688"/>
    <cellStyle name="常规 38 2 2 2" xfId="5689"/>
    <cellStyle name="常规 43 2 2 2" xfId="5690"/>
    <cellStyle name="好_2008云南省分县市中小学教职工统计表（教育厅提供）_2016年1月13日人大报告表格定版 王丽君" xfId="5691"/>
    <cellStyle name="常规 38 2 3" xfId="5692"/>
    <cellStyle name="常规 43 2 3" xfId="5693"/>
    <cellStyle name="常规 38 3" xfId="5694"/>
    <cellStyle name="常规 43 3" xfId="5695"/>
    <cellStyle name="常规 38 3 2" xfId="5696"/>
    <cellStyle name="常规 43 3 2" xfId="5697"/>
    <cellStyle name="常规 39" xfId="5698"/>
    <cellStyle name="常规 44" xfId="5699"/>
    <cellStyle name="常规 39 2" xfId="5700"/>
    <cellStyle name="常规 44 2" xfId="5701"/>
    <cellStyle name="常规 39 2 2" xfId="5702"/>
    <cellStyle name="常规 44 2 2" xfId="5703"/>
    <cellStyle name="常规 39 2 2 2" xfId="5704"/>
    <cellStyle name="常规 44 2 2 2" xfId="5705"/>
    <cellStyle name="常规 39 2 3" xfId="5706"/>
    <cellStyle name="常规 44 2 3" xfId="5707"/>
    <cellStyle name="常规 39 3" xfId="5708"/>
    <cellStyle name="常规 44 3" xfId="5709"/>
    <cellStyle name="常规 39 3 2" xfId="5710"/>
    <cellStyle name="常规 44 3 2" xfId="5711"/>
    <cellStyle name="好_BR3_代表处4.18周报 4" xfId="5712"/>
    <cellStyle name="常规 4" xfId="5713"/>
    <cellStyle name="常规 4 2" xfId="5714"/>
    <cellStyle name="常规 4 2 2" xfId="5715"/>
    <cellStyle name="常规 4 2 2 2" xfId="5716"/>
    <cellStyle name="常规 4 2 2 2 2" xfId="5717"/>
    <cellStyle name="常规 4 2 2 2 2 2" xfId="5718"/>
    <cellStyle name="常规 4 2 2 2 3" xfId="5719"/>
    <cellStyle name="常规 4 2 2 2 3 2" xfId="5720"/>
    <cellStyle name="常规 4 2 2 2 4" xfId="5721"/>
    <cellStyle name="好_财政支出对上级的依赖程度_表8-2" xfId="5722"/>
    <cellStyle name="常规 4 2 2 2 4 2" xfId="5723"/>
    <cellStyle name="常规 4 2 2 2 5" xfId="5724"/>
    <cellStyle name="好_财政支出对上级的依赖程度_表8-3" xfId="5725"/>
    <cellStyle name="常规 4 2 2 3" xfId="5726"/>
    <cellStyle name="常规 4 2 2 3 2" xfId="5727"/>
    <cellStyle name="常规 4 2 2 3 2 2" xfId="5728"/>
    <cellStyle name="常规 4 2 2 3 3" xfId="5729"/>
    <cellStyle name="常规 4 2 2 4" xfId="5730"/>
    <cellStyle name="常规 4 2 2 4 2" xfId="5731"/>
    <cellStyle name="常规 4 2 2 5" xfId="5732"/>
    <cellStyle name="常规 4 2 2 5 2" xfId="5733"/>
    <cellStyle name="常规 4 2 3" xfId="5734"/>
    <cellStyle name="常规 4 2 3 2" xfId="5735"/>
    <cellStyle name="常规 4 2 3 2 2" xfId="5736"/>
    <cellStyle name="常规 4 2 3 3" xfId="5737"/>
    <cellStyle name="常规 4 2 3 3 2" xfId="5738"/>
    <cellStyle name="常规 4 2 4" xfId="5739"/>
    <cellStyle name="常规 4 2 4 2" xfId="5740"/>
    <cellStyle name="常规 4 2 4 2 2" xfId="5741"/>
    <cellStyle name="常规 4 2 4 3" xfId="5742"/>
    <cellStyle name="常规 4 2 5" xfId="5743"/>
    <cellStyle name="常规 4 3" xfId="5744"/>
    <cellStyle name="常规 4 3 2" xfId="5745"/>
    <cellStyle name="常规 4 3 2 2" xfId="5746"/>
    <cellStyle name="常规 4 3 2 2 2" xfId="5747"/>
    <cellStyle name="常规 4 3 2 2 2 2" xfId="5748"/>
    <cellStyle name="常规 4 3 2 2 3" xfId="5749"/>
    <cellStyle name="常规 4 3 2 2 3 2" xfId="5750"/>
    <cellStyle name="常规 4 3 2 2 4" xfId="5751"/>
    <cellStyle name="常规 4 3 2 2 4 2" xfId="5752"/>
    <cellStyle name="常规 4 3 2 2 5" xfId="5753"/>
    <cellStyle name="常规 4 3 2 3" xfId="5754"/>
    <cellStyle name="常规 4 3 2 3 2" xfId="5755"/>
    <cellStyle name="常规 4 3 2 3 2 2" xfId="5756"/>
    <cellStyle name="常规 4 3 2 3 3" xfId="5757"/>
    <cellStyle name="常规 4 3 2 4" xfId="5758"/>
    <cellStyle name="常规 4 3 2 4 2" xfId="5759"/>
    <cellStyle name="常规 4 3 2 5" xfId="5760"/>
    <cellStyle name="常规 4 3 2 5 2" xfId="5761"/>
    <cellStyle name="常规 4 3 3" xfId="5762"/>
    <cellStyle name="常规 4 3 3 2" xfId="5763"/>
    <cellStyle name="常规 4 3 3 2 2" xfId="5764"/>
    <cellStyle name="常规 4 3 3 3" xfId="5765"/>
    <cellStyle name="常规 4 3 3 3 2" xfId="5766"/>
    <cellStyle name="常规 4 4" xfId="5767"/>
    <cellStyle name="常规 4 4 2" xfId="5768"/>
    <cellStyle name="常规 4 4 2 2" xfId="5769"/>
    <cellStyle name="常规 4 4 2 2 2" xfId="5770"/>
    <cellStyle name="常规 4 4 2 3" xfId="5771"/>
    <cellStyle name="常规 4 4 2 3 2" xfId="5772"/>
    <cellStyle name="常规 4 4 2 4" xfId="5773"/>
    <cellStyle name="常规 4 4 2 4 2" xfId="5774"/>
    <cellStyle name="常规 4 4 2 5" xfId="5775"/>
    <cellStyle name="常规 4 4 3" xfId="5776"/>
    <cellStyle name="常规 4 4 3 2 2" xfId="5777"/>
    <cellStyle name="常规 4 4 3 3" xfId="5778"/>
    <cellStyle name="常规 4 5 2" xfId="5779"/>
    <cellStyle name="常规 4 5 2 2" xfId="5780"/>
    <cellStyle name="常规 4 5 2 2 2" xfId="5781"/>
    <cellStyle name="常规 4 5 2 3" xfId="5782"/>
    <cellStyle name="常规 4 5 2 3 2" xfId="5783"/>
    <cellStyle name="常规 4 5 2 4" xfId="5784"/>
    <cellStyle name="好_云南省2008年中小学教师人数统计表_表4-3" xfId="5785"/>
    <cellStyle name="常规 4 5 2 4 2" xfId="5786"/>
    <cellStyle name="常规 4 5 2 5" xfId="5787"/>
    <cellStyle name="常规 4 5 3" xfId="5788"/>
    <cellStyle name="常规 4 5 3 2" xfId="5789"/>
    <cellStyle name="常规 4 5 3 2 2" xfId="5790"/>
    <cellStyle name="常规 4 5 3 3" xfId="5791"/>
    <cellStyle name="常规 4 6 2" xfId="5792"/>
    <cellStyle name="常规 4 6 2 2" xfId="5793"/>
    <cellStyle name="常规 4 6 2 2 2" xfId="5794"/>
    <cellStyle name="常规 4 6 2 3" xfId="5795"/>
    <cellStyle name="常规 4 6 2 3 2" xfId="5796"/>
    <cellStyle name="常规 4 6 2 4" xfId="5797"/>
    <cellStyle name="常规 4 6 2 4 2" xfId="5798"/>
    <cellStyle name="常规 4 6 2 5" xfId="5799"/>
    <cellStyle name="常规 4 6 3" xfId="5800"/>
    <cellStyle name="常规 4 6 3 2" xfId="5801"/>
    <cellStyle name="常规 4 6 3 2 2" xfId="5802"/>
    <cellStyle name="常规 4 6 3 3" xfId="5803"/>
    <cellStyle name="常规 4 6 4" xfId="5804"/>
    <cellStyle name="好_财政供养人员_表4-3 2" xfId="5805"/>
    <cellStyle name="常规 4 6 4 2" xfId="5806"/>
    <cellStyle name="常规 4 7 2" xfId="5807"/>
    <cellStyle name="常规 4 7 2 2" xfId="5808"/>
    <cellStyle name="常规 4 7 3" xfId="5809"/>
    <cellStyle name="常规 4 8 2" xfId="5810"/>
    <cellStyle name="常规 4 8 2 2" xfId="5811"/>
    <cellStyle name="常规 4 8 3" xfId="5812"/>
    <cellStyle name="常规 45" xfId="5813"/>
    <cellStyle name="常规 50" xfId="5814"/>
    <cellStyle name="常规 45 2" xfId="5815"/>
    <cellStyle name="常规 50 2" xfId="5816"/>
    <cellStyle name="常规 45 2 2" xfId="5817"/>
    <cellStyle name="常规 50 2 2" xfId="5818"/>
    <cellStyle name="常规 45 2 2 2" xfId="5819"/>
    <cellStyle name="常规 50 2 2 2" xfId="5820"/>
    <cellStyle name="常规 45 2 3" xfId="5821"/>
    <cellStyle name="常规 50 2 3" xfId="5822"/>
    <cellStyle name="常规 45 3" xfId="5823"/>
    <cellStyle name="常规 50 3" xfId="5824"/>
    <cellStyle name="常规 45 3 2" xfId="5825"/>
    <cellStyle name="常规 50 3 2" xfId="5826"/>
    <cellStyle name="常规 46" xfId="5827"/>
    <cellStyle name="常规 51" xfId="5828"/>
    <cellStyle name="常规 46 2" xfId="5829"/>
    <cellStyle name="常规 51 2" xfId="5830"/>
    <cellStyle name="常规 46 2 2" xfId="5831"/>
    <cellStyle name="常规 51 2 2" xfId="5832"/>
    <cellStyle name="常规 46 2 2 2" xfId="5833"/>
    <cellStyle name="常规 51 2 2 2" xfId="5834"/>
    <cellStyle name="常规 46 2 3" xfId="5835"/>
    <cellStyle name="常规 51 2 3" xfId="5836"/>
    <cellStyle name="常规 46 3" xfId="5837"/>
    <cellStyle name="常规 51 3" xfId="5838"/>
    <cellStyle name="常规 46 3 2" xfId="5839"/>
    <cellStyle name="常规 51 3 2" xfId="5840"/>
    <cellStyle name="常规 47" xfId="5841"/>
    <cellStyle name="常规 52" xfId="5842"/>
    <cellStyle name="常规 47 2" xfId="5843"/>
    <cellStyle name="常规 52 2" xfId="5844"/>
    <cellStyle name="好_2009年一般性转移支付标准工资_~4190974_2016年1月13日人大报告表格定版 王丽君 2 3" xfId="5845"/>
    <cellStyle name="常规 47 2 2" xfId="5846"/>
    <cellStyle name="常规 52 2 2" xfId="5847"/>
    <cellStyle name="常规 47 2 2 2" xfId="5848"/>
    <cellStyle name="常规 52 2 2 2" xfId="5849"/>
    <cellStyle name="常规 47 3" xfId="5850"/>
    <cellStyle name="常规 52 3" xfId="5851"/>
    <cellStyle name="常规 48" xfId="5852"/>
    <cellStyle name="常规 53" xfId="5853"/>
    <cellStyle name="常规 48 2" xfId="5854"/>
    <cellStyle name="常规 53 2" xfId="5855"/>
    <cellStyle name="常规 48 2 2" xfId="5856"/>
    <cellStyle name="常规 53 2 2" xfId="5857"/>
    <cellStyle name="常规 48 2 2 2" xfId="5858"/>
    <cellStyle name="常规 53 2 2 2" xfId="5859"/>
    <cellStyle name="常规 48 2 3" xfId="5860"/>
    <cellStyle name="常规 53 2 3" xfId="5861"/>
    <cellStyle name="常规 48 3" xfId="5862"/>
    <cellStyle name="常规 53 3" xfId="5863"/>
    <cellStyle name="常规 48 3 2" xfId="5864"/>
    <cellStyle name="常规 53 3 2" xfId="5865"/>
    <cellStyle name="常规 49" xfId="5866"/>
    <cellStyle name="常规 54" xfId="5867"/>
    <cellStyle name="常规 49 2" xfId="5868"/>
    <cellStyle name="常规 54 2" xfId="5869"/>
    <cellStyle name="常规 49 2 2" xfId="5870"/>
    <cellStyle name="常规 54 2 2" xfId="5871"/>
    <cellStyle name="常规 49 2 2 2" xfId="5872"/>
    <cellStyle name="常规 49 2 3" xfId="5873"/>
    <cellStyle name="常规 49 3" xfId="5874"/>
    <cellStyle name="常规 54 3" xfId="5875"/>
    <cellStyle name="常规 49 3 2" xfId="5876"/>
    <cellStyle name="常规 5" xfId="5877"/>
    <cellStyle name="常规 5 2 2" xfId="5878"/>
    <cellStyle name="常规 5 2 2 2" xfId="5879"/>
    <cellStyle name="常规 5 2 2 2 2" xfId="5880"/>
    <cellStyle name="常规 5 2 2 2 2 2" xfId="5881"/>
    <cellStyle name="常规 5 2 2 2 3" xfId="5882"/>
    <cellStyle name="常规 5 2 2 3" xfId="5883"/>
    <cellStyle name="常规 5 2 2 3 2" xfId="5884"/>
    <cellStyle name="常规 5 2 2 4" xfId="5885"/>
    <cellStyle name="常规 5 2 2 4 2" xfId="5886"/>
    <cellStyle name="常规 5 2 3" xfId="5887"/>
    <cellStyle name="常规 5 2 3 2" xfId="5888"/>
    <cellStyle name="常规 5 2 3 2 2" xfId="5889"/>
    <cellStyle name="常规 5 2 3 3" xfId="5890"/>
    <cellStyle name="常规 5 2 4" xfId="5891"/>
    <cellStyle name="常规 5 2 4 2" xfId="5892"/>
    <cellStyle name="常规 5 2 4 2 2" xfId="5893"/>
    <cellStyle name="常规 5 2 4 3" xfId="5894"/>
    <cellStyle name="常规 5 2 5 2" xfId="5895"/>
    <cellStyle name="常规 5 3 2" xfId="5896"/>
    <cellStyle name="常规 5 3 2 2" xfId="5897"/>
    <cellStyle name="常规 5 3 3" xfId="5898"/>
    <cellStyle name="常规 5 3 3 2" xfId="5899"/>
    <cellStyle name="常规 5 4 2" xfId="5900"/>
    <cellStyle name="常规 5 4 2 2" xfId="5901"/>
    <cellStyle name="常规 5 4 3" xfId="5902"/>
    <cellStyle name="常规 5 5" xfId="5903"/>
    <cellStyle name="常规 5 5 2" xfId="5904"/>
    <cellStyle name="常规 55" xfId="5905"/>
    <cellStyle name="常规 55 2" xfId="5906"/>
    <cellStyle name="常规 55 2 2" xfId="5907"/>
    <cellStyle name="常规 55 3" xfId="5908"/>
    <cellStyle name="常规 55 3 2" xfId="5909"/>
    <cellStyle name="常规 55 4" xfId="5910"/>
    <cellStyle name="常规 56" xfId="5911"/>
    <cellStyle name="常规 56 2" xfId="5912"/>
    <cellStyle name="常规 56 2 2" xfId="5913"/>
    <cellStyle name="常规 56 3" xfId="5914"/>
    <cellStyle name="常规 6" xfId="5915"/>
    <cellStyle name="常规 6 2" xfId="5916"/>
    <cellStyle name="好_BR3_代表处4.18周报 2 2 3" xfId="5917"/>
    <cellStyle name="常规 6 2 2" xfId="5918"/>
    <cellStyle name="好_BR3_代表处4.18周报 2 2 3 2" xfId="5919"/>
    <cellStyle name="常规 6 2 2 2" xfId="5920"/>
    <cellStyle name="常规 6 2 2 2 2" xfId="5921"/>
    <cellStyle name="常规 6 2 2 3" xfId="5922"/>
    <cellStyle name="常规 6 2 3" xfId="5923"/>
    <cellStyle name="常规 6 2 3 2" xfId="5924"/>
    <cellStyle name="常规 6 2 4" xfId="5925"/>
    <cellStyle name="常规 6 2 4 2" xfId="5926"/>
    <cellStyle name="常规 6 3" xfId="5927"/>
    <cellStyle name="常规 6 3 2" xfId="5928"/>
    <cellStyle name="好_2009年一般性转移支付标准工资_~4190974_2016年1月13日人大报告表格定版 王丽君 3" xfId="5929"/>
    <cellStyle name="常规 6 3 2 2" xfId="5930"/>
    <cellStyle name="好_2009年一般性转移支付标准工资_~4190974_2016年1月13日人大报告表格定版 王丽君 3 2" xfId="5931"/>
    <cellStyle name="常规 6 3 3" xfId="5932"/>
    <cellStyle name="常规 6 3 3 2" xfId="5933"/>
    <cellStyle name="常规 6 4" xfId="5934"/>
    <cellStyle name="常规 6 4 2" xfId="5935"/>
    <cellStyle name="常规 6 4 2 2" xfId="5936"/>
    <cellStyle name="常规 6 4 3" xfId="5937"/>
    <cellStyle name="常规 6 4 3 2" xfId="5938"/>
    <cellStyle name="常规 6 4 4" xfId="5939"/>
    <cellStyle name="常规 6 5" xfId="5940"/>
    <cellStyle name="常规 6 5 2" xfId="5941"/>
    <cellStyle name="好_2008年县级公安保障标准落实奖励经费分配测算_表8-3" xfId="5942"/>
    <cellStyle name="常规 6 6" xfId="5943"/>
    <cellStyle name="常规 6 6 2" xfId="5944"/>
    <cellStyle name="常规 6 7 2" xfId="5945"/>
    <cellStyle name="常规 64" xfId="5946"/>
    <cellStyle name="常规 65" xfId="5947"/>
    <cellStyle name="常规 70" xfId="5948"/>
    <cellStyle name="常规 66" xfId="5949"/>
    <cellStyle name="常规 71" xfId="5950"/>
    <cellStyle name="常规 67" xfId="5951"/>
    <cellStyle name="常规 72" xfId="5952"/>
    <cellStyle name="常规 69" xfId="5953"/>
    <cellStyle name="常规 7" xfId="5954"/>
    <cellStyle name="常规 7 2 2" xfId="5955"/>
    <cellStyle name="好_BR3_代表处4.18周报 2 3 3 2" xfId="5956"/>
    <cellStyle name="常规 7 2 2 2" xfId="5957"/>
    <cellStyle name="常规 7 3" xfId="5958"/>
    <cellStyle name="常规 7 3 2" xfId="5959"/>
    <cellStyle name="常规 7 3 2 2" xfId="5960"/>
    <cellStyle name="常规 7 4" xfId="5961"/>
    <cellStyle name="常规 7 4 2" xfId="5962"/>
    <cellStyle name="常规 7 4 2 2" xfId="5963"/>
    <cellStyle name="常规 7 4 3" xfId="5964"/>
    <cellStyle name="常规 7 5" xfId="5965"/>
    <cellStyle name="常规 7 5 2" xfId="5966"/>
    <cellStyle name="常规 7 6" xfId="5967"/>
    <cellStyle name="常规 7 6 2" xfId="5968"/>
    <cellStyle name="常规 7 7" xfId="5969"/>
    <cellStyle name="常规 7 7 2" xfId="5970"/>
    <cellStyle name="常规 75" xfId="5971"/>
    <cellStyle name="常规 80" xfId="5972"/>
    <cellStyle name="常规 76" xfId="5973"/>
    <cellStyle name="常规 81" xfId="5974"/>
    <cellStyle name="常规 79" xfId="5975"/>
    <cellStyle name="常规 8" xfId="5976"/>
    <cellStyle name="常规 8 2" xfId="5977"/>
    <cellStyle name="常规 8 2 2" xfId="5978"/>
    <cellStyle name="常规 8 2 2 2" xfId="5979"/>
    <cellStyle name="常规 8 3" xfId="5980"/>
    <cellStyle name="常规 8 3 2" xfId="5981"/>
    <cellStyle name="常规 8 3 2 2" xfId="5982"/>
    <cellStyle name="计算 3 4" xfId="5983"/>
    <cellStyle name="常规 8 4" xfId="5984"/>
    <cellStyle name="常规 8 4 2" xfId="5985"/>
    <cellStyle name="常规 8 4 2 2" xfId="5986"/>
    <cellStyle name="常规 8 4 3" xfId="5987"/>
    <cellStyle name="常规 8 5" xfId="5988"/>
    <cellStyle name="常规 8 5 2" xfId="5989"/>
    <cellStyle name="常规 8 6" xfId="5990"/>
    <cellStyle name="常规 8 6 2" xfId="5991"/>
    <cellStyle name="常规 85" xfId="5992"/>
    <cellStyle name="常规 90" xfId="5993"/>
    <cellStyle name="常规 86" xfId="5994"/>
    <cellStyle name="常规 91" xfId="5995"/>
    <cellStyle name="常规 87" xfId="5996"/>
    <cellStyle name="常规 92" xfId="5997"/>
    <cellStyle name="好_表8-3_2016年1月11日人大报告表格 1 2" xfId="5998"/>
    <cellStyle name="常规 88" xfId="5999"/>
    <cellStyle name="常规 93" xfId="6000"/>
    <cellStyle name="好_表8-3_2016年1月11日人大报告表格 1 3" xfId="6001"/>
    <cellStyle name="常规 89" xfId="6002"/>
    <cellStyle name="常规 94" xfId="6003"/>
    <cellStyle name="常规 9" xfId="6004"/>
    <cellStyle name="常规 9 2" xfId="6005"/>
    <cellStyle name="常规 9 2 2" xfId="6006"/>
    <cellStyle name="常规 9 2 2 2" xfId="6007"/>
    <cellStyle name="常规 9 2 2 2 2" xfId="6008"/>
    <cellStyle name="常规 9 2 2 2 2 2" xfId="6009"/>
    <cellStyle name="常规 9 2 2 3" xfId="6010"/>
    <cellStyle name="常规 9 2 2 3 2" xfId="6011"/>
    <cellStyle name="常规 9 2 2 4" xfId="6012"/>
    <cellStyle name="常规 9 2 3" xfId="6013"/>
    <cellStyle name="常规 9 2 3 2" xfId="6014"/>
    <cellStyle name="常规 9 2 3 2 2" xfId="6015"/>
    <cellStyle name="常规 9 2 3 3" xfId="6016"/>
    <cellStyle name="常规 9 2 4" xfId="6017"/>
    <cellStyle name="常规 9 2 4 2" xfId="6018"/>
    <cellStyle name="常规 9 2 4 2 2" xfId="6019"/>
    <cellStyle name="常规 9 2 4 3" xfId="6020"/>
    <cellStyle name="常规 9 2 5" xfId="6021"/>
    <cellStyle name="常规 9 2 5 2" xfId="6022"/>
    <cellStyle name="常规 9 3" xfId="6023"/>
    <cellStyle name="常规 9 3 2" xfId="6024"/>
    <cellStyle name="常规 9 3 2 2" xfId="6025"/>
    <cellStyle name="常规 9 3 3" xfId="6026"/>
    <cellStyle name="常规 9 3 3 2" xfId="6027"/>
    <cellStyle name="常规 9 4" xfId="6028"/>
    <cellStyle name="常规 9 4 2" xfId="6029"/>
    <cellStyle name="常规 9 4 2 2" xfId="6030"/>
    <cellStyle name="常规 9 4 3" xfId="6031"/>
    <cellStyle name="常规 9 4 3 2" xfId="6032"/>
    <cellStyle name="常规 9 5" xfId="6033"/>
    <cellStyle name="常规 9 5 2" xfId="6034"/>
    <cellStyle name="常规 9 5 2 2" xfId="6035"/>
    <cellStyle name="常规 9 5 3" xfId="6036"/>
    <cellStyle name="常规 9 6" xfId="6037"/>
    <cellStyle name="常规 9 6 2" xfId="6038"/>
    <cellStyle name="常规 9 7" xfId="6039"/>
    <cellStyle name="常规 9 7 2" xfId="6040"/>
    <cellStyle name="常规 95" xfId="6041"/>
    <cellStyle name="常规 96" xfId="6042"/>
    <cellStyle name="常规 97" xfId="6043"/>
    <cellStyle name="常规 98" xfId="6044"/>
    <cellStyle name="常规 99" xfId="6045"/>
    <cellStyle name="常规_Sheet2" xfId="6046"/>
    <cellStyle name="超级链接" xfId="6047"/>
    <cellStyle name="超级链接 2" xfId="6048"/>
    <cellStyle name="超级链接 2 2" xfId="6049"/>
    <cellStyle name="超级链接 2 2 2" xfId="6050"/>
    <cellStyle name="超级链接 2 3" xfId="6051"/>
    <cellStyle name="超级链接 3" xfId="6052"/>
    <cellStyle name="归盒啦_95" xfId="6053"/>
    <cellStyle name="好 2" xfId="6054"/>
    <cellStyle name="好 2 2" xfId="6055"/>
    <cellStyle name="好 2 2 2" xfId="6056"/>
    <cellStyle name="好 2 2 2 2" xfId="6057"/>
    <cellStyle name="好_2009年一般性转移支付标准工资_奖励补助测算7.23_表4-3" xfId="6058"/>
    <cellStyle name="好 2 2 2 2 2" xfId="6059"/>
    <cellStyle name="好_2009年一般性转移支付标准工资_奖励补助测算7.23_表4-3 2" xfId="6060"/>
    <cellStyle name="好 2 2 2 3" xfId="6061"/>
    <cellStyle name="好 2 2 2 3 2" xfId="6062"/>
    <cellStyle name="好 2 2 3" xfId="6063"/>
    <cellStyle name="好 2 2 3 2" xfId="6064"/>
    <cellStyle name="好 2 2 3 2 2" xfId="6065"/>
    <cellStyle name="好 2 2 3 3" xfId="6066"/>
    <cellStyle name="好 2 2 4" xfId="6067"/>
    <cellStyle name="好 2 2 4 2" xfId="6068"/>
    <cellStyle name="好 2 3" xfId="6069"/>
    <cellStyle name="好 2 3 2" xfId="6070"/>
    <cellStyle name="好 2 3 2 2" xfId="6071"/>
    <cellStyle name="好 2 3 3" xfId="6072"/>
    <cellStyle name="好 2 3 3 2" xfId="6073"/>
    <cellStyle name="好 2 4" xfId="6074"/>
    <cellStyle name="好 2 4 2" xfId="6075"/>
    <cellStyle name="好 2 4 2 2" xfId="6076"/>
    <cellStyle name="好 2 4 3" xfId="6077"/>
    <cellStyle name="好 2 4 3 2" xfId="6078"/>
    <cellStyle name="好 2 5" xfId="6079"/>
    <cellStyle name="好 2 6" xfId="6080"/>
    <cellStyle name="好 2 6 2" xfId="6081"/>
    <cellStyle name="好 2 7" xfId="6082"/>
    <cellStyle name="好 2 7 2" xfId="6083"/>
    <cellStyle name="好 2 8" xfId="6084"/>
    <cellStyle name="好 2 9" xfId="6085"/>
    <cellStyle name="好 3 2" xfId="6086"/>
    <cellStyle name="好 3 2 2" xfId="6087"/>
    <cellStyle name="好 3 2 2 2" xfId="6088"/>
    <cellStyle name="好 3 2 2 2 2" xfId="6089"/>
    <cellStyle name="好 3 2 3" xfId="6090"/>
    <cellStyle name="好 3 2 3 2" xfId="6091"/>
    <cellStyle name="好 3 2 4" xfId="6092"/>
    <cellStyle name="好 3 2 4 2" xfId="6093"/>
    <cellStyle name="好 3 3" xfId="6094"/>
    <cellStyle name="好 3 3 2" xfId="6095"/>
    <cellStyle name="好 3 3 2 2" xfId="6096"/>
    <cellStyle name="好 3 3 2 2 2" xfId="6097"/>
    <cellStyle name="好 3 3 3" xfId="6098"/>
    <cellStyle name="好 3 3 3 2" xfId="6099"/>
    <cellStyle name="好 3 3 4" xfId="6100"/>
    <cellStyle name="好 3 4" xfId="6101"/>
    <cellStyle name="好 3 4 2" xfId="6102"/>
    <cellStyle name="好 3 5" xfId="6103"/>
    <cellStyle name="好 3 5 2" xfId="6104"/>
    <cellStyle name="好 4 2 2" xfId="6105"/>
    <cellStyle name="好_2006年水利统计指标统计表_表8-2" xfId="6106"/>
    <cellStyle name="好 5 2" xfId="6107"/>
    <cellStyle name="好 5 2 2" xfId="6108"/>
    <cellStyle name="好 5 3" xfId="6109"/>
    <cellStyle name="好_（正式)2012年乡镇决算批复 2 2" xfId="6110"/>
    <cellStyle name="好_（正式)2012年乡镇决算批复 2 2 2 2" xfId="6111"/>
    <cellStyle name="好_（正式)2012年乡镇决算批复 2 3" xfId="6112"/>
    <cellStyle name="好_（正式)2012年乡镇决算批复 2 3 2" xfId="6113"/>
    <cellStyle name="好_（正式)2012年乡镇决算批复 3" xfId="6114"/>
    <cellStyle name="好_（正式)2012年乡镇决算批复 3 2" xfId="6115"/>
    <cellStyle name="好_~4190974 2" xfId="6116"/>
    <cellStyle name="好_~4190974 2 2" xfId="6117"/>
    <cellStyle name="好_~4190974 2 2 2" xfId="6118"/>
    <cellStyle name="好_2009年一般性转移支付标准工资_不用软件计算9.1不考虑经费管理评价xl 4" xfId="6119"/>
    <cellStyle name="好_~4190974 2 3" xfId="6120"/>
    <cellStyle name="好_~4190974 3" xfId="6121"/>
    <cellStyle name="好_~4190974 3 2" xfId="6122"/>
    <cellStyle name="好_~4190974 4 2" xfId="6123"/>
    <cellStyle name="好_~4190974_2016年1月13日人大报告表格定版 王丽君" xfId="6124"/>
    <cellStyle name="好_~4190974_2016年1月13日人大报告表格定版 王丽君 2" xfId="6125"/>
    <cellStyle name="好_~4190974_2016年1月13日人大报告表格定版 王丽君 2 2" xfId="6126"/>
    <cellStyle name="好_~4190974_2016年1月13日人大报告表格定版 王丽君 2 2 2" xfId="6127"/>
    <cellStyle name="好_~4190974_2016年1月13日人大报告表格定版 王丽君 2 3" xfId="6128"/>
    <cellStyle name="好_~4190974_2016年1月13日人大报告表格定版 王丽君 3" xfId="6129"/>
    <cellStyle name="好_~4190974_2016年1月13日人大报告表格定版 王丽君 3 2" xfId="6130"/>
    <cellStyle name="好_~4190974_表4-3" xfId="6131"/>
    <cellStyle name="好_~4190974_表4-3 2" xfId="6132"/>
    <cellStyle name="好_~4190974_表4-4 " xfId="6133"/>
    <cellStyle name="好_~4190974_表4-4  2" xfId="6134"/>
    <cellStyle name="好_~4190974_表8-2" xfId="6135"/>
    <cellStyle name="好_~4190974_表8-2 2" xfId="6136"/>
    <cellStyle name="好_表8-3" xfId="6137"/>
    <cellStyle name="好_~4190974_表8-3" xfId="6138"/>
    <cellStyle name="好_~4190974_表8-3 2" xfId="6139"/>
    <cellStyle name="好_~5676413" xfId="6140"/>
    <cellStyle name="好_高中教师人数（教育厅1.6日提供）" xfId="6141"/>
    <cellStyle name="好_~5676413 2" xfId="6142"/>
    <cellStyle name="好_高中教师人数（教育厅1.6日提供） 2" xfId="6143"/>
    <cellStyle name="好_~5676413 2 2" xfId="6144"/>
    <cellStyle name="好_高中教师人数（教育厅1.6日提供） 2 2" xfId="6145"/>
    <cellStyle name="好_~5676413 2 2 2" xfId="6146"/>
    <cellStyle name="好_高中教师人数（教育厅1.6日提供） 2 2 2" xfId="6147"/>
    <cellStyle name="好_~5676413 2 3" xfId="6148"/>
    <cellStyle name="好_高中教师人数（教育厅1.6日提供） 2 3" xfId="6149"/>
    <cellStyle name="好_~5676413 3" xfId="6150"/>
    <cellStyle name="好_高中教师人数（教育厅1.6日提供） 3" xfId="6151"/>
    <cellStyle name="好_~5676413 3 2" xfId="6152"/>
    <cellStyle name="好_高中教师人数（教育厅1.6日提供） 3 2" xfId="6153"/>
    <cellStyle name="好_~5676413 4" xfId="6154"/>
    <cellStyle name="好_高中教师人数（教育厅1.6日提供） 4" xfId="6155"/>
    <cellStyle name="好_~5676413 4 2" xfId="6156"/>
    <cellStyle name="好_高中教师人数（教育厅1.6日提供） 4 2" xfId="6157"/>
    <cellStyle name="好_~5676413_2016年1月13日人大报告表格定版 王丽君" xfId="6158"/>
    <cellStyle name="好_高中教师人数（教育厅1.6日提供）_2016年1月13日人大报告表格定版 王丽君" xfId="6159"/>
    <cellStyle name="好_~5676413_2016年1月13日人大报告表格定版 王丽君 2" xfId="6160"/>
    <cellStyle name="好_高中教师人数（教育厅1.6日提供）_2016年1月13日人大报告表格定版 王丽君 2" xfId="6161"/>
    <cellStyle name="好_~5676413_2016年1月13日人大报告表格定版 王丽君 2 2" xfId="6162"/>
    <cellStyle name="好_高中教师人数（教育厅1.6日提供）_2016年1月13日人大报告表格定版 王丽君 2 2" xfId="6163"/>
    <cellStyle name="好_~5676413_2016年1月13日人大报告表格定版 王丽君 2 2 2" xfId="6164"/>
    <cellStyle name="好_高中教师人数（教育厅1.6日提供）_2016年1月13日人大报告表格定版 王丽君 2 2 2" xfId="6165"/>
    <cellStyle name="好_~5676413_2016年1月13日人大报告表格定版 王丽君 3" xfId="6166"/>
    <cellStyle name="好_高中教师人数（教育厅1.6日提供）_2016年1月13日人大报告表格定版 王丽君 3" xfId="6167"/>
    <cellStyle name="好_~5676413_2016年1月13日人大报告表格定版 王丽君 3 2" xfId="6168"/>
    <cellStyle name="好_高中教师人数（教育厅1.6日提供）_2016年1月13日人大报告表格定版 王丽君 3 2" xfId="6169"/>
    <cellStyle name="好_~5676413_表4-3" xfId="6170"/>
    <cellStyle name="好_高中教师人数（教育厅1.6日提供）_表4-3" xfId="6171"/>
    <cellStyle name="好_~5676413_表4-3 2" xfId="6172"/>
    <cellStyle name="好_高中教师人数（教育厅1.6日提供）_表4-3 2" xfId="6173"/>
    <cellStyle name="好_~5676413_表4-4 " xfId="6174"/>
    <cellStyle name="好_高中教师人数（教育厅1.6日提供）_表4-4 " xfId="6175"/>
    <cellStyle name="好_~5676413_表4-4  2" xfId="6176"/>
    <cellStyle name="好_高中教师人数（教育厅1.6日提供）_表4-4  2" xfId="6177"/>
    <cellStyle name="好_~5676413_表8-2" xfId="6178"/>
    <cellStyle name="好_高中教师人数（教育厅1.6日提供）_表8-2" xfId="6179"/>
    <cellStyle name="好_~5676413_表8-2 2" xfId="6180"/>
    <cellStyle name="好_高中教师人数（教育厅1.6日提供）_表8-2 2" xfId="6181"/>
    <cellStyle name="好_~5676413_表8-3" xfId="6182"/>
    <cellStyle name="好_高中教师人数（教育厅1.6日提供）_表8-3" xfId="6183"/>
    <cellStyle name="好_~5676413_表8-3 2" xfId="6184"/>
    <cellStyle name="好_高中教师人数（教育厅1.6日提供）_表8-3 2" xfId="6185"/>
    <cellStyle name="好_00省级(打印)" xfId="6186"/>
    <cellStyle name="好_00省级(打印) 2" xfId="6187"/>
    <cellStyle name="好_00省级(打印) 2 2" xfId="6188"/>
    <cellStyle name="好_00省级(打印) 3" xfId="6189"/>
    <cellStyle name="好_00省级(打印) 4" xfId="6190"/>
    <cellStyle name="好_00省级(打印)_2016年1月13日人大报告表格定版 王丽君" xfId="6191"/>
    <cellStyle name="好_2009年一般性转移支付标准工资_不用软件计算9.1不考虑经费管理评价xl 2 3" xfId="6192"/>
    <cellStyle name="好_00省级(打印)_2016年1月13日人大报告表格定版 王丽君 2" xfId="6193"/>
    <cellStyle name="好_00省级(打印)_2016年1月13日人大报告表格定版 王丽君 2 2" xfId="6194"/>
    <cellStyle name="好_00省级(打印)_表4-3" xfId="6195"/>
    <cellStyle name="好_00省级(打印)_表4-4 " xfId="6196"/>
    <cellStyle name="好_00省级(打印)_表8-2" xfId="6197"/>
    <cellStyle name="好_00省级(打印)_表8-3" xfId="6198"/>
    <cellStyle name="好_00省级(定稿)" xfId="6199"/>
    <cellStyle name="好_00省级(定稿) 2" xfId="6200"/>
    <cellStyle name="好_00省级(定稿) 2 2" xfId="6201"/>
    <cellStyle name="好_00省级(定稿) 3" xfId="6202"/>
    <cellStyle name="好_00省级(定稿) 4" xfId="6203"/>
    <cellStyle name="好_00省级(定稿)_2016年1月13日人大报告表格定版 王丽君" xfId="6204"/>
    <cellStyle name="好_00省级(定稿)_2016年1月13日人大报告表格定版 王丽君 2" xfId="6205"/>
    <cellStyle name="好_BR2 5" xfId="6206"/>
    <cellStyle name="好_00省级(定稿)_2016年1月13日人大报告表格定版 王丽君 2 2" xfId="6207"/>
    <cellStyle name="好_BR2 5 2" xfId="6208"/>
    <cellStyle name="好_00省级(定稿)_2016年1月13日人大报告表格定版 王丽君 3" xfId="6209"/>
    <cellStyle name="好_BR2 6" xfId="6210"/>
    <cellStyle name="好_00省级(定稿)_表4-3" xfId="6211"/>
    <cellStyle name="好_00省级(定稿)_表4-4 " xfId="6212"/>
    <cellStyle name="好_00省级(定稿)_表8-2" xfId="6213"/>
    <cellStyle name="好_00省级(定稿)_表8-3" xfId="6214"/>
    <cellStyle name="好_03昭通" xfId="6215"/>
    <cellStyle name="好_03昭通 2" xfId="6216"/>
    <cellStyle name="好_03昭通 2 2" xfId="6217"/>
    <cellStyle name="好_03昭通 3" xfId="6218"/>
    <cellStyle name="好_03昭通_2016年1月13日人大报告表格定版 王丽君" xfId="6219"/>
    <cellStyle name="强调文字颜色 3 2 3" xfId="6220"/>
    <cellStyle name="好_03昭通_2016年1月13日人大报告表格定版 王丽君 2" xfId="6221"/>
    <cellStyle name="强调文字颜色 3 2 3 2" xfId="6222"/>
    <cellStyle name="好_03昭通_2016年1月13日人大报告表格定版 王丽君 2 2" xfId="6223"/>
    <cellStyle name="强调文字颜色 3 2 3 2 2" xfId="6224"/>
    <cellStyle name="好_03昭通_表4-3" xfId="6225"/>
    <cellStyle name="好_03昭通_表4-4 " xfId="6226"/>
    <cellStyle name="好_03昭通_表8-3" xfId="6227"/>
    <cellStyle name="好_0502通海县" xfId="6228"/>
    <cellStyle name="好_0502通海县 2" xfId="6229"/>
    <cellStyle name="好_0502通海县 2 2" xfId="6230"/>
    <cellStyle name="好_0502通海县 3" xfId="6231"/>
    <cellStyle name="好_0502通海县_2016年1月13日人大报告表格定版 王丽君 2" xfId="6232"/>
    <cellStyle name="好_0502通海县_2016年1月13日人大报告表格定版 王丽君 2 2" xfId="6233"/>
    <cellStyle name="好_0502通海县_2016年1月13日人大报告表格定版 王丽君 3" xfId="6234"/>
    <cellStyle name="好_0502通海县_表4-3" xfId="6235"/>
    <cellStyle name="好_0502通海县_表4-4 " xfId="6236"/>
    <cellStyle name="好_0502通海县_表8-2" xfId="6237"/>
    <cellStyle name="好_0502通海县_表8-3" xfId="6238"/>
    <cellStyle name="好_05玉溪 2" xfId="6239"/>
    <cellStyle name="好_05玉溪 2 2" xfId="6240"/>
    <cellStyle name="好_05玉溪 3" xfId="6241"/>
    <cellStyle name="好_05玉溪 4" xfId="6242"/>
    <cellStyle name="好_05玉溪_2016年1月13日人大报告表格定版 王丽君" xfId="6243"/>
    <cellStyle name="好_2009年一般性转移支付标准工资_奖励补助测算7.25_表8-3" xfId="6244"/>
    <cellStyle name="好_05玉溪_2016年1月13日人大报告表格定版 王丽君 2" xfId="6245"/>
    <cellStyle name="好_2009年一般性转移支付标准工资_奖励补助测算7.25_表8-3 2" xfId="6246"/>
    <cellStyle name="好_05玉溪_2016年1月13日人大报告表格定版 王丽君 2 2" xfId="6247"/>
    <cellStyle name="好_05玉溪_2016年1月13日人大报告表格定版 王丽君 3" xfId="6248"/>
    <cellStyle name="好_05玉溪_表4-3" xfId="6249"/>
    <cellStyle name="好_05玉溪_表8-2" xfId="6250"/>
    <cellStyle name="好_05玉溪_表8-3" xfId="6251"/>
    <cellStyle name="好_0605石屏县" xfId="6252"/>
    <cellStyle name="强调文字颜色 5 2 6 2" xfId="6253"/>
    <cellStyle name="好_0605石屏县 2" xfId="6254"/>
    <cellStyle name="好_0605石屏县 2 2" xfId="6255"/>
    <cellStyle name="好_0605石屏县 2 2 2" xfId="6256"/>
    <cellStyle name="好_0605石屏县 3" xfId="6257"/>
    <cellStyle name="好_0605石屏县 3 2" xfId="6258"/>
    <cellStyle name="好_0605石屏县 4" xfId="6259"/>
    <cellStyle name="好_0605石屏县 4 2" xfId="6260"/>
    <cellStyle name="好_0605石屏县_2016年1月13日人大报告表格定版 王丽君" xfId="6261"/>
    <cellStyle name="好_0605石屏县_2016年1月13日人大报告表格定版 王丽君 2" xfId="6262"/>
    <cellStyle name="好_0605石屏县_2016年1月13日人大报告表格定版 王丽君 2 2" xfId="6263"/>
    <cellStyle name="好_0605石屏县_2016年1月13日人大报告表格定版 王丽君 2 2 2" xfId="6264"/>
    <cellStyle name="好_0605石屏县_2016年1月13日人大报告表格定版 王丽君 2 3" xfId="6265"/>
    <cellStyle name="好_0605石屏县_2016年1月13日人大报告表格定版 王丽君 3" xfId="6266"/>
    <cellStyle name="好_0605石屏县_2016年1月13日人大报告表格定版 王丽君 3 2" xfId="6267"/>
    <cellStyle name="好_0605石屏县_表4-3" xfId="6268"/>
    <cellStyle name="好_0605石屏县_表4-4 " xfId="6269"/>
    <cellStyle name="好_0605石屏县_表4-4  2" xfId="6270"/>
    <cellStyle name="好_0605石屏县_表8-2" xfId="6271"/>
    <cellStyle name="好_0605石屏县_表8-2 2" xfId="6272"/>
    <cellStyle name="好_0605石屏县_表8-3" xfId="6273"/>
    <cellStyle name="好_0605石屏县_表8-3 2" xfId="6274"/>
    <cellStyle name="好_1.13 2017年基金预算表-余超" xfId="6275"/>
    <cellStyle name="好_1.13 2017年基金预算表-余超 2" xfId="6276"/>
    <cellStyle name="好_1003牟定县" xfId="6277"/>
    <cellStyle name="好_1003牟定县 2" xfId="6278"/>
    <cellStyle name="好_1003牟定县 2 2" xfId="6279"/>
    <cellStyle name="好_1003牟定县 2 2 2" xfId="6280"/>
    <cellStyle name="好_1003牟定县 2 3" xfId="6281"/>
    <cellStyle name="好_1110洱源县 2 2" xfId="6282"/>
    <cellStyle name="好_1110洱源县 2 2 2" xfId="6283"/>
    <cellStyle name="好_1110洱源县 2 3" xfId="6284"/>
    <cellStyle name="好_1110洱源县 3" xfId="6285"/>
    <cellStyle name="好_1110洱源县 3 2" xfId="6286"/>
    <cellStyle name="好_1110洱源县 4" xfId="6287"/>
    <cellStyle name="好_1110洱源县 4 2" xfId="6288"/>
    <cellStyle name="好_1110洱源县_2016年1月13日人大报告表格定版 王丽君" xfId="6289"/>
    <cellStyle name="好_2009年一般性转移支付标准工资_~4190974_表8-3 2" xfId="6290"/>
    <cellStyle name="好_1110洱源县_2016年1月13日人大报告表格定版 王丽君 2" xfId="6291"/>
    <cellStyle name="好_1110洱源县_2016年1月13日人大报告表格定版 王丽君 2 2" xfId="6292"/>
    <cellStyle name="好_1110洱源县_2016年1月13日人大报告表格定版 王丽君 2 2 2" xfId="6293"/>
    <cellStyle name="好_1110洱源县_2016年1月13日人大报告表格定版 王丽君 2 3" xfId="6294"/>
    <cellStyle name="好_1110洱源县_2016年1月13日人大报告表格定版 王丽君 3" xfId="6295"/>
    <cellStyle name="好_1110洱源县_2016年1月13日人大报告表格定版 王丽君 3 2" xfId="6296"/>
    <cellStyle name="好_1110洱源县_表4-3" xfId="6297"/>
    <cellStyle name="好_1110洱源县_表4-4 " xfId="6298"/>
    <cellStyle name="好_1110洱源县_表4-4  2" xfId="6299"/>
    <cellStyle name="好_1110洱源县_表8-2" xfId="6300"/>
    <cellStyle name="好_1110洱源县_表8-3" xfId="6301"/>
    <cellStyle name="好_11大理" xfId="6302"/>
    <cellStyle name="链接单元格 3 3 2" xfId="6303"/>
    <cellStyle name="好_11大理 2" xfId="6304"/>
    <cellStyle name="好_11大理 2 2" xfId="6305"/>
    <cellStyle name="好_11大理 2 2 2" xfId="6306"/>
    <cellStyle name="好_11大理 2 3" xfId="6307"/>
    <cellStyle name="好_11大理 3" xfId="6308"/>
    <cellStyle name="好_11大理 3 2" xfId="6309"/>
    <cellStyle name="好_11大理 4" xfId="6310"/>
    <cellStyle name="强调文字颜色 3 2 7 2" xfId="6311"/>
    <cellStyle name="好_11大理 4 2" xfId="6312"/>
    <cellStyle name="好_11大理_2016年1月13日人大报告表格定版 王丽君" xfId="6313"/>
    <cellStyle name="好_11大理_2016年1月13日人大报告表格定版 王丽君 2" xfId="6314"/>
    <cellStyle name="好_11大理_2016年1月13日人大报告表格定版 王丽君 2 2" xfId="6315"/>
    <cellStyle name="好_11大理_2016年1月13日人大报告表格定版 王丽君 2 2 2" xfId="6316"/>
    <cellStyle name="好_11大理_2016年1月13日人大报告表格定版 王丽君 2 3" xfId="6317"/>
    <cellStyle name="好_11大理_2016年1月13日人大报告表格定版 王丽君 3" xfId="6318"/>
    <cellStyle name="好_11大理_2016年1月13日人大报告表格定版 王丽君 3 2" xfId="6319"/>
    <cellStyle name="好_11大理_表4-3" xfId="6320"/>
    <cellStyle name="好_11大理_表4-3 2" xfId="6321"/>
    <cellStyle name="好_11大理_表4-4 " xfId="6322"/>
    <cellStyle name="好_11大理_表4-4  2" xfId="6323"/>
    <cellStyle name="好_2009年一般性转移支付标准工资_地方配套按人均增幅控制8.30xl_表4-4 " xfId="6324"/>
    <cellStyle name="好_12月份计划" xfId="6325"/>
    <cellStyle name="强调文字颜色 6 2 4 2" xfId="6326"/>
    <cellStyle name="好_12月份计划 2" xfId="6327"/>
    <cellStyle name="强调文字颜色 6 2 4 2 2" xfId="6328"/>
    <cellStyle name="好_12月份计划 2 2" xfId="6329"/>
    <cellStyle name="好_12月份计划 3" xfId="6330"/>
    <cellStyle name="好_2、土地面积、人口、粮食产量基本情况" xfId="6331"/>
    <cellStyle name="好_2、土地面积、人口、粮食产量基本情况 2" xfId="6332"/>
    <cellStyle name="好_2、土地面积、人口、粮食产量基本情况 2 2" xfId="6333"/>
    <cellStyle name="好_2、土地面积、人口、粮食产量基本情况 2 2 2" xfId="6334"/>
    <cellStyle name="好_2、土地面积、人口、粮食产量基本情况 2 3" xfId="6335"/>
    <cellStyle name="好_2、土地面积、人口、粮食产量基本情况 3" xfId="6336"/>
    <cellStyle name="好_2、土地面积、人口、粮食产量基本情况 3 2" xfId="6337"/>
    <cellStyle name="好_2、土地面积、人口、粮食产量基本情况 4 2" xfId="6338"/>
    <cellStyle name="好_2、土地面积、人口、粮食产量基本情况_2016年1月13日人大报告表格定版 王丽君" xfId="6339"/>
    <cellStyle name="好_2、土地面积、人口、粮食产量基本情况_2016年1月13日人大报告表格定版 王丽君 2" xfId="6340"/>
    <cellStyle name="好_2、土地面积、人口、粮食产量基本情况_2016年1月13日人大报告表格定版 王丽君 2 2" xfId="6341"/>
    <cellStyle name="好_2、土地面积、人口、粮食产量基本情况_2016年1月13日人大报告表格定版 王丽君 2 2 2" xfId="6342"/>
    <cellStyle name="好_2、土地面积、人口、粮食产量基本情况_2016年1月13日人大报告表格定版 王丽君 2 3" xfId="6343"/>
    <cellStyle name="好_2、土地面积、人口、粮食产量基本情况_2016年1月13日人大报告表格定版 王丽君 3" xfId="6344"/>
    <cellStyle name="好_2、土地面积、人口、粮食产量基本情况_2016年1月13日人大报告表格定版 王丽君 3 2" xfId="6345"/>
    <cellStyle name="好_2、土地面积、人口、粮食产量基本情况_表4-3" xfId="6346"/>
    <cellStyle name="好_2、土地面积、人口、粮食产量基本情况_表4-3 2" xfId="6347"/>
    <cellStyle name="好_2、土地面积、人口、粮食产量基本情况_表4-4 " xfId="6348"/>
    <cellStyle name="好_2、土地面积、人口、粮食产量基本情况_表4-4  2" xfId="6349"/>
    <cellStyle name="好_2、土地面积、人口、粮食产量基本情况_表8-2" xfId="6350"/>
    <cellStyle name="好_2、土地面积、人口、粮食产量基本情况_表8-2 2" xfId="6351"/>
    <cellStyle name="好_2、土地面积、人口、粮食产量基本情况_表8-3" xfId="6352"/>
    <cellStyle name="好_2、土地面积、人口、粮食产量基本情况_表8-3 2" xfId="6353"/>
    <cellStyle name="好_2006年分析表_2016年1月13日人大报告表格定版 王丽君" xfId="6354"/>
    <cellStyle name="好_2006年分析表_表4-3" xfId="6355"/>
    <cellStyle name="好_2006年分析表_表4-4 " xfId="6356"/>
    <cellStyle name="好_2006年基础数据" xfId="6357"/>
    <cellStyle name="好_2006年基础数据 2" xfId="6358"/>
    <cellStyle name="好_2006年基础数据 2 2" xfId="6359"/>
    <cellStyle name="好_2006年基础数据 3" xfId="6360"/>
    <cellStyle name="好_2006年基础数据_2016年1月13日人大报告表格定版 王丽君" xfId="6361"/>
    <cellStyle name="好_表8-3_2015年1月17日人大报告表格定版（县区填报） 2 2 2" xfId="6362"/>
    <cellStyle name="好_2006年基础数据_2016年1月13日人大报告表格定版 王丽君 2" xfId="6363"/>
    <cellStyle name="好_2006年基础数据_2016年1月13日人大报告表格定版 王丽君 2 2" xfId="6364"/>
    <cellStyle name="好_2006年基础数据_表4-3" xfId="6365"/>
    <cellStyle name="好_2006年基础数据_表4-4 " xfId="6366"/>
    <cellStyle name="好_2006年基础数据_表8-2" xfId="6367"/>
    <cellStyle name="好_2006年基础数据_表8-3" xfId="6368"/>
    <cellStyle name="好_2006年全省财力计算表（中央、决算）" xfId="6369"/>
    <cellStyle name="好_2006年全省财力计算表（中央、决算） 2" xfId="6370"/>
    <cellStyle name="好_2006年全省财力计算表（中央、决算） 3" xfId="6371"/>
    <cellStyle name="好_2006年全省财力计算表（中央、决算）_2016年1月13日人大报告表格定版 王丽君 2" xfId="6372"/>
    <cellStyle name="好_2006年全省财力计算表（中央、决算）_2016年1月13日人大报告表格定版 王丽君 2 2" xfId="6373"/>
    <cellStyle name="好_2006年全省财力计算表（中央、决算）_表4-3" xfId="6374"/>
    <cellStyle name="汇总 3 3" xfId="6375"/>
    <cellStyle name="好_2006年全省财力计算表（中央、决算）_表4-4 " xfId="6376"/>
    <cellStyle name="好_2006年全省财力计算表（中央、决算）_表8-2" xfId="6377"/>
    <cellStyle name="汇总 7 2" xfId="6378"/>
    <cellStyle name="好_2006年全省财力计算表（中央、决算）_表8-3" xfId="6379"/>
    <cellStyle name="好_2006年水利统计指标统计表" xfId="6380"/>
    <cellStyle name="好_2006年水利统计指标统计表 2" xfId="6381"/>
    <cellStyle name="好_2006年水利统计指标统计表 2 2" xfId="6382"/>
    <cellStyle name="好_2006年水利统计指标统计表 2 2 2" xfId="6383"/>
    <cellStyle name="好_2006年水利统计指标统计表 2 3" xfId="6384"/>
    <cellStyle name="好_2006年水利统计指标统计表 3" xfId="6385"/>
    <cellStyle name="好_2006年水利统计指标统计表 4" xfId="6386"/>
    <cellStyle name="好_基础数据分析 3 2" xfId="6387"/>
    <cellStyle name="好_2006年水利统计指标统计表_2016年1月13日人大报告表格定版 王丽君" xfId="6388"/>
    <cellStyle name="好_2006年水利统计指标统计表_2016年1月13日人大报告表格定版 王丽君 2" xfId="6389"/>
    <cellStyle name="好_2006年水利统计指标统计表_2016年1月13日人大报告表格定版 王丽君 2 2" xfId="6390"/>
    <cellStyle name="好_2006年水利统计指标统计表_2016年1月13日人大报告表格定版 王丽君 2 2 2" xfId="6391"/>
    <cellStyle name="好_2006年水利统计指标统计表_2016年1月13日人大报告表格定版 王丽君 2 3" xfId="6392"/>
    <cellStyle name="好_2006年水利统计指标统计表_2016年1月13日人大报告表格定版 王丽君 3" xfId="6393"/>
    <cellStyle name="好_2006年水利统计指标统计表_2016年1月13日人大报告表格定版 王丽君 3 2" xfId="6394"/>
    <cellStyle name="好_2006年水利统计指标统计表_表4-3" xfId="6395"/>
    <cellStyle name="好_下半年禁吸戒毒经费1000万元_2016年1月13日人大报告表格定版 王丽君 2 2 2" xfId="6396"/>
    <cellStyle name="好_2006年水利统计指标统计表_表4-4 " xfId="6397"/>
    <cellStyle name="好_2006年水利统计指标统计表_表4-4  2" xfId="6398"/>
    <cellStyle name="好_2006年水利统计指标统计表_表8-2 2" xfId="6399"/>
    <cellStyle name="好_2006年水利统计指标统计表_表8-3" xfId="6400"/>
    <cellStyle name="好_2006年在职人员情况" xfId="6401"/>
    <cellStyle name="好_2006年在职人员情况 2" xfId="6402"/>
    <cellStyle name="好_2006年在职人员情况 2 2" xfId="6403"/>
    <cellStyle name="好_2006年在职人员情况 2 2 2" xfId="6404"/>
    <cellStyle name="好_2006年在职人员情况 2 3" xfId="6405"/>
    <cellStyle name="好_2006年在职人员情况 3" xfId="6406"/>
    <cellStyle name="好_2006年在职人员情况 3 2" xfId="6407"/>
    <cellStyle name="好_2006年在职人员情况 4" xfId="6408"/>
    <cellStyle name="好_2006年在职人员情况 4 2" xfId="6409"/>
    <cellStyle name="好_2006年在职人员情况_2016年1月13日人大报告表格定版 王丽君" xfId="6410"/>
    <cellStyle name="好_2006年在职人员情况_2016年1月13日人大报告表格定版 王丽君 2 2" xfId="6411"/>
    <cellStyle name="好_2006年在职人员情况_2016年1月13日人大报告表格定版 王丽君 2 2 2" xfId="6412"/>
    <cellStyle name="好_2006年在职人员情况_2016年1月13日人大报告表格定版 王丽君 2 3" xfId="6413"/>
    <cellStyle name="好_2006年在职人员情况_2016年1月13日人大报告表格定版 王丽君 3" xfId="6414"/>
    <cellStyle name="好_2006年在职人员情况_表4-4 " xfId="6415"/>
    <cellStyle name="好_2006年在职人员情况_表4-4  2" xfId="6416"/>
    <cellStyle name="好_2006年在职人员情况_表8-2" xfId="6417"/>
    <cellStyle name="好_2006年在职人员情况_表8-2 2" xfId="6418"/>
    <cellStyle name="好_2006年在职人员情况_表8-3" xfId="6419"/>
    <cellStyle name="好_2007年检察院案件数" xfId="6420"/>
    <cellStyle name="好_上报格式（经开区收支余）_表4-4  2" xfId="6421"/>
    <cellStyle name="好_2007年检察院案件数 2" xfId="6422"/>
    <cellStyle name="好_2007年检察院案件数 2 2" xfId="6423"/>
    <cellStyle name="好_市处罚企业 2 3" xfId="6424"/>
    <cellStyle name="好_2007年检察院案件数 2 2 2" xfId="6425"/>
    <cellStyle name="好_市处罚企业 2 3 2" xfId="6426"/>
    <cellStyle name="好_2007年检察院案件数 2 3" xfId="6427"/>
    <cellStyle name="好_2007年检察院案件数_2016年1月13日人大报告表格定版 王丽君 2" xfId="6428"/>
    <cellStyle name="好_2007年检察院案件数_2016年1月13日人大报告表格定版 王丽君 2 2" xfId="6429"/>
    <cellStyle name="好_2007年检察院案件数_2016年1月13日人大报告表格定版 王丽君 2 2 2" xfId="6430"/>
    <cellStyle name="好_2007年检察院案件数_2016年1月13日人大报告表格定版 王丽君 2 3" xfId="6431"/>
    <cellStyle name="好_2007年检察院案件数_2016年1月13日人大报告表格定版 王丽君 3 2" xfId="6432"/>
    <cellStyle name="好_2007年检察院案件数_表4-3" xfId="6433"/>
    <cellStyle name="好_2007年检察院案件数_表4-3 2" xfId="6434"/>
    <cellStyle name="好_2007年检察院案件数_表4-4 " xfId="6435"/>
    <cellStyle name="小数 2 3" xfId="6436"/>
    <cellStyle name="好_2007年检察院案件数_表4-4  2" xfId="6437"/>
    <cellStyle name="好_2007年检察院案件数_表8-2" xfId="6438"/>
    <cellStyle name="好_2007年检察院案件数_表8-2 2" xfId="6439"/>
    <cellStyle name="好_2007年检察院案件数_表8-3" xfId="6440"/>
    <cellStyle name="好_2007年检察院案件数_表8-3 2" xfId="6441"/>
    <cellStyle name="好_2007年可用财力" xfId="6442"/>
    <cellStyle name="好_2007年可用财力 2" xfId="6443"/>
    <cellStyle name="好_2007年可用财力_2016年1月13日人大报告表格定版 王丽君" xfId="6444"/>
    <cellStyle name="好_2007年可用财力_表4-3" xfId="6445"/>
    <cellStyle name="好_2007年可用财力_表4-4 " xfId="6446"/>
    <cellStyle name="好_2007年可用财力_表8-2" xfId="6447"/>
    <cellStyle name="好_2007年可用财力_表8-3" xfId="6448"/>
    <cellStyle name="好_2007年人员分部门统计表" xfId="6449"/>
    <cellStyle name="好_2007年人员分部门统计表 2" xfId="6450"/>
    <cellStyle name="好_2007年人员分部门统计表 2 2" xfId="6451"/>
    <cellStyle name="好_2007年人员分部门统计表 2 3" xfId="6452"/>
    <cellStyle name="好_2007年人员分部门统计表 3" xfId="6453"/>
    <cellStyle name="好_2007年人员分部门统计表 3 2" xfId="6454"/>
    <cellStyle name="好_2007年人员分部门统计表 4" xfId="6455"/>
    <cellStyle name="好_2007年人员分部门统计表 4 2" xfId="6456"/>
    <cellStyle name="好_2007年人员分部门统计表_2016年1月13日人大报告表格定版 王丽君" xfId="6457"/>
    <cellStyle name="好_2007年人员分部门统计表_2016年1月13日人大报告表格定版 王丽君 2" xfId="6458"/>
    <cellStyle name="好_2007年人员分部门统计表_2016年1月13日人大报告表格定版 王丽君 2 2" xfId="6459"/>
    <cellStyle name="好_2007年人员分部门统计表_2016年1月13日人大报告表格定版 王丽君 2 2 2" xfId="6460"/>
    <cellStyle name="好_2007年人员分部门统计表_2016年1月13日人大报告表格定版 王丽君 3 2" xfId="6461"/>
    <cellStyle name="好_2007年人员分部门统计表_表4-3" xfId="6462"/>
    <cellStyle name="好_2007年人员分部门统计表_表4-3 2" xfId="6463"/>
    <cellStyle name="好_2007年人员分部门统计表_表4-4 " xfId="6464"/>
    <cellStyle name="好_2007年人员分部门统计表_表4-4  2" xfId="6465"/>
    <cellStyle name="好_2007年人员分部门统计表_表8-2" xfId="6466"/>
    <cellStyle name="强调文字颜色 1 2 3" xfId="6467"/>
    <cellStyle name="好_2007年人员分部门统计表_表8-2 2" xfId="6468"/>
    <cellStyle name="强调文字颜色 1 2 3 2" xfId="6469"/>
    <cellStyle name="好_2007年人员分部门统计表_表8-3" xfId="6470"/>
    <cellStyle name="强调文字颜色 1 2 4" xfId="6471"/>
    <cellStyle name="好_2007年人员分部门统计表_表8-3 2" xfId="6472"/>
    <cellStyle name="强调文字颜色 1 2 4 2" xfId="6473"/>
    <cellStyle name="好_2007年政法部门业务指标" xfId="6474"/>
    <cellStyle name="好_2007年政法部门业务指标 2" xfId="6475"/>
    <cellStyle name="好_2007年政法部门业务指标 2 2" xfId="6476"/>
    <cellStyle name="好_2007年政法部门业务指标 2 2 2" xfId="6477"/>
    <cellStyle name="好_2007年政法部门业务指标 2 3" xfId="6478"/>
    <cellStyle name="好_2007年政法部门业务指标 3" xfId="6479"/>
    <cellStyle name="好_2007年政法部门业务指标 3 2" xfId="6480"/>
    <cellStyle name="好_2007年政法部门业务指标 4" xfId="6481"/>
    <cellStyle name="好_2007年政法部门业务指标 4 2" xfId="6482"/>
    <cellStyle name="好_2007年政法部门业务指标_2016年1月13日人大报告表格定版 王丽君" xfId="6483"/>
    <cellStyle name="好_2007年政法部门业务指标_2016年1月13日人大报告表格定版 王丽君 2" xfId="6484"/>
    <cellStyle name="好_2007年政法部门业务指标_2016年1月13日人大报告表格定版 王丽君 2 2" xfId="6485"/>
    <cellStyle name="好_2007年政法部门业务指标_2016年1月13日人大报告表格定版 王丽君 2 2 2" xfId="6486"/>
    <cellStyle name="好_2007年政法部门业务指标_2016年1月13日人大报告表格定版 王丽君 2 3" xfId="6487"/>
    <cellStyle name="好_2007年政法部门业务指标_2016年1月13日人大报告表格定版 王丽君 3" xfId="6488"/>
    <cellStyle name="好_2007年政法部门业务指标_2016年1月13日人大报告表格定版 王丽君 3 2" xfId="6489"/>
    <cellStyle name="好_2007年政法部门业务指标_表4-3" xfId="6490"/>
    <cellStyle name="好_财政供养人员_表8-2 2" xfId="6491"/>
    <cellStyle name="好_2007年政法部门业务指标_表4-3 2" xfId="6492"/>
    <cellStyle name="好_2007年政法部门业务指标_表4-4 " xfId="6493"/>
    <cellStyle name="好_2007年政法部门业务指标_表4-4  2" xfId="6494"/>
    <cellStyle name="好_2007年政法部门业务指标_表8-2" xfId="6495"/>
    <cellStyle name="好_2007年政法部门业务指标_表8-2 2" xfId="6496"/>
    <cellStyle name="好_2007年政法部门业务指标_表8-3" xfId="6497"/>
    <cellStyle name="好_2007年政法部门业务指标_表8-3 2" xfId="6498"/>
    <cellStyle name="好_2008年县级公安保障标准落实奖励经费分配测算" xfId="6499"/>
    <cellStyle name="好_2008年县级公安保障标准落实奖励经费分配测算 2" xfId="6500"/>
    <cellStyle name="好_2008年县级公安保障标准落实奖励经费分配测算_2016年1月13日人大报告表格定版 王丽君" xfId="6501"/>
    <cellStyle name="好_2008年县级公安保障标准落实奖励经费分配测算_表4-3" xfId="6502"/>
    <cellStyle name="好_BR3_代表处4.18周报 2 2 2 2" xfId="6503"/>
    <cellStyle name="好_2008年县级公安保障标准落实奖励经费分配测算_表4-4 " xfId="6504"/>
    <cellStyle name="好_检验表_表8-2" xfId="6505"/>
    <cellStyle name="好_2008年县级公安保障标准落实奖励经费分配测算_表8-2" xfId="6506"/>
    <cellStyle name="好_2008云南省分县市中小学教职工统计表（教育厅提供）" xfId="6507"/>
    <cellStyle name="好_2008云南省分县市中小学教职工统计表（教育厅提供） 2" xfId="6508"/>
    <cellStyle name="好_2008云南省分县市中小学教职工统计表（教育厅提供） 2 2" xfId="6509"/>
    <cellStyle name="好_2008云南省分县市中小学教职工统计表（教育厅提供） 2 2 2" xfId="6510"/>
    <cellStyle name="好_2008云南省分县市中小学教职工统计表（教育厅提供） 2 3" xfId="6511"/>
    <cellStyle name="好_2008云南省分县市中小学教职工统计表（教育厅提供） 4" xfId="6512"/>
    <cellStyle name="好_2008云南省分县市中小学教职工统计表（教育厅提供） 4 2" xfId="6513"/>
    <cellStyle name="好_2008云南省分县市中小学教职工统计表（教育厅提供）_2016年1月13日人大报告表格定版 王丽君 2" xfId="6514"/>
    <cellStyle name="好_2008云南省分县市中小学教职工统计表（教育厅提供）_2016年1月13日人大报告表格定版 王丽君 2 2" xfId="6515"/>
    <cellStyle name="好_2008云南省分县市中小学教职工统计表（教育厅提供）_2016年1月13日人大报告表格定版 王丽君 2 2 2" xfId="6516"/>
    <cellStyle name="好_2008云南省分县市中小学教职工统计表（教育厅提供）_2016年1月13日人大报告表格定版 王丽君 2 3" xfId="6517"/>
    <cellStyle name="好_2008云南省分县市中小学教职工统计表（教育厅提供）_2016年1月13日人大报告表格定版 王丽君 3" xfId="6518"/>
    <cellStyle name="好_2008云南省分县市中小学教职工统计表（教育厅提供）_2016年1月13日人大报告表格定版 王丽君 3 2" xfId="6519"/>
    <cellStyle name="好_2008云南省分县市中小学教职工统计表（教育厅提供）_表4-4 " xfId="6520"/>
    <cellStyle name="好_2008云南省分县市中小学教职工统计表（教育厅提供）_表4-4  2" xfId="6521"/>
    <cellStyle name="好_2008云南省分县市中小学教职工统计表（教育厅提供）_表8-2" xfId="6522"/>
    <cellStyle name="好_2008云南省分县市中小学教职工统计表（教育厅提供）_表8-2 2" xfId="6523"/>
    <cellStyle name="好_2008云南省分县市中小学教职工统计表（教育厅提供）_表8-3 2" xfId="6524"/>
    <cellStyle name="好_2009年一般性转移支付标准工资" xfId="6525"/>
    <cellStyle name="好_2009年一般性转移支付标准工资 2" xfId="6526"/>
    <cellStyle name="好_2009年一般性转移支付标准工资 2 2" xfId="6527"/>
    <cellStyle name="好_2009年一般性转移支付标准工资 2 2 2" xfId="6528"/>
    <cellStyle name="好_2009年一般性转移支付标准工资 2 3" xfId="6529"/>
    <cellStyle name="好_BR4_代表处4.18周报 2 5 2" xfId="6530"/>
    <cellStyle name="小数 2 2" xfId="6531"/>
    <cellStyle name="好_2009年一般性转移支付标准工资 3" xfId="6532"/>
    <cellStyle name="好_表8-3_2016年各开发区收支预算草案（汇总） 2" xfId="6533"/>
    <cellStyle name="好_2009年一般性转移支付标准工资 3 2" xfId="6534"/>
    <cellStyle name="好_表8-3_2016年各开发区收支预算草案（汇总） 2 2" xfId="6535"/>
    <cellStyle name="好_2009年一般性转移支付标准工资 4" xfId="6536"/>
    <cellStyle name="好_表8-3_2016年各开发区收支预算草案（汇总） 3" xfId="6537"/>
    <cellStyle name="好_2009年一般性转移支付标准工资 4 2" xfId="6538"/>
    <cellStyle name="好_表8-3_2016年各开发区收支预算草案（汇总） 3 2" xfId="6539"/>
    <cellStyle name="好_2009年一般性转移支付标准工资_~4190974" xfId="6540"/>
    <cellStyle name="好_2009年一般性转移支付标准工资_~4190974 2" xfId="6541"/>
    <cellStyle name="好_2009年一般性转移支付标准工资_~4190974 2 2" xfId="6542"/>
    <cellStyle name="好_2009年一般性转移支付标准工资_~4190974 2 2 2" xfId="6543"/>
    <cellStyle name="好_2009年一般性转移支付标准工资_~4190974 2 3" xfId="6544"/>
    <cellStyle name="好_2009年一般性转移支付标准工资_~4190974 3" xfId="6545"/>
    <cellStyle name="好_2009年一般性转移支付标准工资_~4190974 3 2" xfId="6546"/>
    <cellStyle name="好_2009年一般性转移支付标准工资_~4190974 4" xfId="6547"/>
    <cellStyle name="好_2009年一般性转移支付标准工资_~4190974 4 2" xfId="6548"/>
    <cellStyle name="好_2009年一般性转移支付标准工资_~4190974_2016年1月13日人大报告表格定版 王丽君 2" xfId="6549"/>
    <cellStyle name="好_2009年一般性转移支付标准工资_~4190974_2016年1月13日人大报告表格定版 王丽君 2 2" xfId="6550"/>
    <cellStyle name="好_2009年一般性转移支付标准工资_~4190974_2016年1月13日人大报告表格定版 王丽君 2 2 2" xfId="6551"/>
    <cellStyle name="好_2009年一般性转移支付标准工资_~4190974_表4-3 2" xfId="6552"/>
    <cellStyle name="好_2009年一般性转移支付标准工资_~4190974_表4-4 " xfId="6553"/>
    <cellStyle name="好_2009年一般性转移支付标准工资_~4190974_表4-4  2" xfId="6554"/>
    <cellStyle name="好_2009年一般性转移支付标准工资_~4190974_表8-2" xfId="6555"/>
    <cellStyle name="好_2009年一般性转移支付标准工资_~4190974_表8-2 2" xfId="6556"/>
    <cellStyle name="好_2009年一般性转移支付标准工资_~4190974_表8-3" xfId="6557"/>
    <cellStyle name="好_2009年一般性转移支付标准工资_~5676413" xfId="6558"/>
    <cellStyle name="好_2009年一般性转移支付标准工资_~5676413 2" xfId="6559"/>
    <cellStyle name="好_2009年一般性转移支付标准工资_~5676413 2 2" xfId="6560"/>
    <cellStyle name="好_2009年一般性转移支付标准工资_~5676413 3" xfId="6561"/>
    <cellStyle name="好_2009年一般性转移支付标准工资_~5676413 3 2" xfId="6562"/>
    <cellStyle name="好_2009年一般性转移支付标准工资_~5676413 4" xfId="6563"/>
    <cellStyle name="好_2009年一般性转移支付标准工资_~5676413 4 2" xfId="6564"/>
    <cellStyle name="好_2009年一般性转移支付标准工资_~5676413_2016年1月13日人大报告表格定版 王丽君" xfId="6565"/>
    <cellStyle name="好_2009年一般性转移支付标准工资_~5676413_2016年1月13日人大报告表格定版 王丽君 2" xfId="6566"/>
    <cellStyle name="好_2009年一般性转移支付标准工资_~5676413_2016年1月13日人大报告表格定版 王丽君 2 2" xfId="6567"/>
    <cellStyle name="好_2009年一般性转移支付标准工资_~5676413_2016年1月13日人大报告表格定版 王丽君 2 2 2" xfId="6568"/>
    <cellStyle name="好_2009年一般性转移支付标准工资_~5676413_2016年1月13日人大报告表格定版 王丽君 2 3" xfId="6569"/>
    <cellStyle name="好_2009年一般性转移支付标准工资_~5676413_2016年1月13日人大报告表格定版 王丽君 3" xfId="6570"/>
    <cellStyle name="好_2009年一般性转移支付标准工资_~5676413_2016年1月13日人大报告表格定版 王丽君 3 2" xfId="6571"/>
    <cellStyle name="好_2009年一般性转移支付标准工资_~5676413_表4-3" xfId="6572"/>
    <cellStyle name="好_2009年一般性转移支付标准工资_~5676413_表4-3 2" xfId="6573"/>
    <cellStyle name="好_2009年一般性转移支付标准工资_~5676413_表4-4 " xfId="6574"/>
    <cellStyle name="好_2009年一般性转移支付标准工资_~5676413_表4-4  2" xfId="6575"/>
    <cellStyle name="好_2009年一般性转移支付标准工资_~5676413_表8-2" xfId="6576"/>
    <cellStyle name="好_2009年一般性转移支付标准工资_~5676413_表8-2 2" xfId="6577"/>
    <cellStyle name="好_2009年一般性转移支付标准工资_~5676413_表8-3" xfId="6578"/>
    <cellStyle name="好_2009年一般性转移支付标准工资_~5676413_表8-3 2" xfId="6579"/>
    <cellStyle name="好_2009年一般性转移支付标准工资_2016年1月13日人大报告表格定版 王丽君" xfId="6580"/>
    <cellStyle name="好_2009年一般性转移支付标准工资_2016年1月13日人大报告表格定版 王丽君 2" xfId="6581"/>
    <cellStyle name="好_2009年一般性转移支付标准工资_2016年1月13日人大报告表格定版 王丽君 2 2 2" xfId="6582"/>
    <cellStyle name="好_2009年一般性转移支付标准工资_2016年1月13日人大报告表格定版 王丽君 3" xfId="6583"/>
    <cellStyle name="好_2009年一般性转移支付标准工资_2016年1月13日人大报告表格定版 王丽君 3 2" xfId="6584"/>
    <cellStyle name="好_2009年一般性转移支付标准工资_表4-3" xfId="6585"/>
    <cellStyle name="好_2009年一般性转移支付标准工资_表4-4 " xfId="6586"/>
    <cellStyle name="好_2009年一般性转移支付标准工资_表4-4  2" xfId="6587"/>
    <cellStyle name="好_2009年一般性转移支付标准工资_表8-2 2" xfId="6588"/>
    <cellStyle name="好_2009年一般性转移支付标准工资_表8-3" xfId="6589"/>
    <cellStyle name="好_2009年一般性转移支付标准工资_表8-3 2" xfId="6590"/>
    <cellStyle name="好_2009年一般性转移支付标准工资_不用软件计算9.1不考虑经费管理评价xl" xfId="6591"/>
    <cellStyle name="好_2009年一般性转移支付标准工资_不用软件计算9.1不考虑经费管理评价xl 2" xfId="6592"/>
    <cellStyle name="好_2009年一般性转移支付标准工资_不用软件计算9.1不考虑经费管理评价xl 2 2" xfId="6593"/>
    <cellStyle name="好_2009年一般性转移支付标准工资_不用软件计算9.1不考虑经费管理评价xl 2 2 2" xfId="6594"/>
    <cellStyle name="好_2009年一般性转移支付标准工资_不用软件计算9.1不考虑经费管理评价xl 3" xfId="6595"/>
    <cellStyle name="好_2009年一般性转移支付标准工资_不用软件计算9.1不考虑经费管理评价xl 3 2" xfId="6596"/>
    <cellStyle name="好_2009年一般性转移支付标准工资_不用软件计算9.1不考虑经费管理评价xl 4 2" xfId="6597"/>
    <cellStyle name="好_2009年一般性转移支付标准工资_不用软件计算9.1不考虑经费管理评价xl_2016年1月13日人大报告表格定版 王丽君" xfId="6598"/>
    <cellStyle name="好_2009年一般性转移支付标准工资_不用软件计算9.1不考虑经费管理评价xl_表4-3" xfId="6599"/>
    <cellStyle name="好_2009年一般性转移支付标准工资_不用软件计算9.1不考虑经费管理评价xl_表4-3 2" xfId="6600"/>
    <cellStyle name="好_2009年一般性转移支付标准工资_不用软件计算9.1不考虑经费管理评价xl_表4-4 " xfId="6601"/>
    <cellStyle name="好_2009年一般性转移支付标准工资_不用软件计算9.1不考虑经费管理评价xl_表4-4  2" xfId="6602"/>
    <cellStyle name="好_2009年一般性转移支付标准工资_不用软件计算9.1不考虑经费管理评价xl_表8-2" xfId="6603"/>
    <cellStyle name="好_2009年一般性转移支付标准工资_不用软件计算9.1不考虑经费管理评价xl_表8-3" xfId="6604"/>
    <cellStyle name="好_2009年一般性转移支付标准工资_地方配套按人均增幅控制8.30xl" xfId="6605"/>
    <cellStyle name="好_2009年一般性转移支付标准工资_地方配套按人均增幅控制8.30xl 2" xfId="6606"/>
    <cellStyle name="好_2009年一般性转移支付标准工资_地方配套按人均增幅控制8.30xl 2 2" xfId="6607"/>
    <cellStyle name="好_2009年一般性转移支付标准工资_地方配套按人均增幅控制8.30xl 2 2 2" xfId="6608"/>
    <cellStyle name="好_2009年一般性转移支付标准工资_地方配套按人均增幅控制8.30xl 2 3" xfId="6609"/>
    <cellStyle name="好_2009年一般性转移支付标准工资_地方配套按人均增幅控制8.30xl_2016年1月13日人大报告表格定版 王丽君" xfId="6610"/>
    <cellStyle name="好_2009年一般性转移支付标准工资_地方配套按人均增幅控制8.30xl_2016年1月13日人大报告表格定版 王丽君 2" xfId="6611"/>
    <cellStyle name="好_2009年一般性转移支付标准工资_地方配套按人均增幅控制8.30xl_2016年1月13日人大报告表格定版 王丽君 2 2" xfId="6612"/>
    <cellStyle name="好_2009年一般性转移支付标准工资_地方配套按人均增幅控制8.30xl_2016年1月13日人大报告表格定版 王丽君 2 2 2" xfId="6613"/>
    <cellStyle name="好_2009年一般性转移支付标准工资_地方配套按人均增幅控制8.30xl_2016年1月13日人大报告表格定版 王丽君 2 3" xfId="6614"/>
    <cellStyle name="好_2009年一般性转移支付标准工资_地方配套按人均增幅控制8.30xl_2016年1月13日人大报告表格定版 王丽君 3" xfId="6615"/>
    <cellStyle name="好_2009年一般性转移支付标准工资_地方配套按人均增幅控制8.30xl_2016年1月13日人大报告表格定版 王丽君 3 2" xfId="6616"/>
    <cellStyle name="好_2009年一般性转移支付标准工资_地方配套按人均增幅控制8.30xl_表4-3" xfId="6617"/>
    <cellStyle name="好_2009年一般性转移支付标准工资_地方配套按人均增幅控制8.30xl_表4-3 2" xfId="6618"/>
    <cellStyle name="好_2009年一般性转移支付标准工资_地方配套按人均增幅控制8.30xl_表4-4  2" xfId="6619"/>
    <cellStyle name="强调文字颜色 5 3 3 3" xfId="6620"/>
    <cellStyle name="好_2009年一般性转移支付标准工资_地方配套按人均增幅控制8.30xl_表8-3" xfId="6621"/>
    <cellStyle name="好_2009年一般性转移支付标准工资_地方配套按人均增幅控制8.30xl_表8-3 2" xfId="6622"/>
    <cellStyle name="好_2009年一般性转移支付标准工资_地方配套按人均增幅控制8.30一般预算平均增幅、人均可用财力平均增幅两次控制、社会治安系数调整、案件数调整xl 2" xfId="6623"/>
    <cellStyle name="好_2009年一般性转移支付标准工资_地方配套按人均增幅控制8.30一般预算平均增幅、人均可用财力平均增幅两次控制、社会治安系数调整、案件数调整xl 2 2" xfId="6624"/>
    <cellStyle name="好_Book2_表8-2" xfId="6625"/>
    <cellStyle name="好_BR1_代表处4.18周报 2 3 3" xfId="6626"/>
    <cellStyle name="好_2009年一般性转移支付标准工资_地方配套按人均增幅控制8.30一般预算平均增幅、人均可用财力平均增幅两次控制、社会治安系数调整、案件数调整xl 2 2 2" xfId="6627"/>
    <cellStyle name="好_BR1_代表处4.18周报 2 3 3 2" xfId="6628"/>
    <cellStyle name="好_2009年一般性转移支付标准工资_地方配套按人均增幅控制8.30一般预算平均增幅、人均可用财力平均增幅两次控制、社会治安系数调整、案件数调整xl 2 3" xfId="6629"/>
    <cellStyle name="好_Book2_表8-3" xfId="6630"/>
    <cellStyle name="好_2009年一般性转移支付标准工资_地方配套按人均增幅控制8.30一般预算平均增幅、人均可用财力平均增幅两次控制、社会治安系数调整、案件数调整xl 3" xfId="6631"/>
    <cellStyle name="好_2009年一般性转移支付标准工资_地方配套按人均增幅控制8.30一般预算平均增幅、人均可用财力平均增幅两次控制、社会治安系数调整、案件数调整xl 3 2" xfId="6632"/>
    <cellStyle name="好_2009年一般性转移支付标准工资_地方配套按人均增幅控制8.30一般预算平均增幅、人均可用财力平均增幅两次控制、社会治安系数调整、案件数调整xl 4" xfId="6633"/>
    <cellStyle name="好_2009年一般性转移支付标准工资_地方配套按人均增幅控制8.30一般预算平均增幅、人均可用财力平均增幅两次控制、社会治安系数调整、案件数调整xl 4 2" xfId="6634"/>
    <cellStyle name="好_2009年一般性转移支付标准工资_地方配套按人均增幅控制8.30一般预算平均增幅、人均可用财力平均增幅两次控制、社会治安系数调整、案件数调整xl_2016年1月13日人大报告表格定版 王丽君 2" xfId="6635"/>
    <cellStyle name="好_2009年一般性转移支付标准工资_地方配套按人均增幅控制8.30一般预算平均增幅、人均可用财力平均增幅两次控制、社会治安系数调整、案件数调整xl_2016年1月13日人大报告表格定版 王丽君 2 2" xfId="6636"/>
    <cellStyle name="好_2009年一般性转移支付标准工资_地方配套按人均增幅控制8.30一般预算平均增幅、人均可用财力平均增幅两次控制、社会治安系数调整、案件数调整xl_2016年1月13日人大报告表格定版 王丽君 2 2 2" xfId="6637"/>
    <cellStyle name="好_2009年一般性转移支付标准工资_地方配套按人均增幅控制8.30一般预算平均增幅、人均可用财力平均增幅两次控制、社会治安系数调整、案件数调整xl_2016年1月13日人大报告表格定版 王丽君 2 3" xfId="6638"/>
    <cellStyle name="好_2009年一般性转移支付标准工资_地方配套按人均增幅控制8.30一般预算平均增幅、人均可用财力平均增幅两次控制、社会治安系数调整、案件数调整xl_2016年1月13日人大报告表格定版 王丽君 3" xfId="6639"/>
    <cellStyle name="好_2009年一般性转移支付标准工资_地方配套按人均增幅控制8.30一般预算平均增幅、人均可用财力平均增幅两次控制、社会治安系数调整、案件数调整xl_2016年1月13日人大报告表格定版 王丽君 3 2" xfId="6640"/>
    <cellStyle name="好_2009年一般性转移支付标准工资_地方配套按人均增幅控制8.30一般预算平均增幅、人均可用财力平均增幅两次控制、社会治安系数调整、案件数调整xl_表4-3" xfId="6641"/>
    <cellStyle name="好_2009年一般性转移支付标准工资_地方配套按人均增幅控制8.30一般预算平均增幅、人均可用财力平均增幅两次控制、社会治安系数调整、案件数调整xl_表4-3 2" xfId="6642"/>
    <cellStyle name="好_2009年一般性转移支付标准工资_地方配套按人均增幅控制8.30一般预算平均增幅、人均可用财力平均增幅两次控制、社会治安系数调整、案件数调整xl_表4-4 " xfId="6643"/>
    <cellStyle name="好_2009年一般性转移支付标准工资_地方配套按人均增幅控制8.30一般预算平均增幅、人均可用财力平均增幅两次控制、社会治安系数调整、案件数调整xl_表4-4  2" xfId="6644"/>
    <cellStyle name="好_2009年一般性转移支付标准工资_地方配套按人均增幅控制8.30一般预算平均增幅、人均可用财力平均增幅两次控制、社会治安系数调整、案件数调整xl_表8-2" xfId="6645"/>
    <cellStyle name="好_2015年12.28月报表样（更新的格式） 2" xfId="6646"/>
    <cellStyle name="好_2009年一般性转移支付标准工资_地方配套按人均增幅控制8.30一般预算平均增幅、人均可用财力平均增幅两次控制、社会治安系数调整、案件数调整xl_表8-2 2" xfId="6647"/>
    <cellStyle name="好_2015年12.28月报表样（更新的格式） 2 2" xfId="6648"/>
    <cellStyle name="好_2009年一般性转移支付标准工资_地方配套按人均增幅控制8.30一般预算平均增幅、人均可用财力平均增幅两次控制、社会治安系数调整、案件数调整xl_表8-3" xfId="6649"/>
    <cellStyle name="好_2009年一般性转移支付标准工资_地方配套按人均增幅控制8.30一般预算平均增幅、人均可用财力平均增幅两次控制、社会治安系数调整、案件数调整xl_表8-3 2" xfId="6650"/>
    <cellStyle name="好_2009年一般性转移支付标准工资_地方配套按人均增幅控制8.31（调整结案率后）xl" xfId="6651"/>
    <cellStyle name="好_2009年一般性转移支付标准工资_地方配套按人均增幅控制8.31（调整结案率后）xl 2" xfId="6652"/>
    <cellStyle name="好_2009年一般性转移支付标准工资_地方配套按人均增幅控制8.31（调整结案率后）xl 2 2" xfId="6653"/>
    <cellStyle name="好_2009年一般性转移支付标准工资_地方配套按人均增幅控制8.31（调整结案率后）xl 2 2 2" xfId="6654"/>
    <cellStyle name="好_2009年一般性转移支付标准工资_地方配套按人均增幅控制8.31（调整结案率后）xl 2 3" xfId="6655"/>
    <cellStyle name="好_2009年一般性转移支付标准工资_地方配套按人均增幅控制8.31（调整结案率后）xl 3" xfId="6656"/>
    <cellStyle name="好_2009年一般性转移支付标准工资_地方配套按人均增幅控制8.31（调整结案率后）xl 3 2" xfId="6657"/>
    <cellStyle name="好_2009年一般性转移支付标准工资_地方配套按人均增幅控制8.31（调整结案率后）xl 4 2" xfId="6658"/>
    <cellStyle name="好_2009年一般性转移支付标准工资_地方配套按人均增幅控制8.31（调整结案率后）xl_2016年1月13日人大报告表格定版 王丽君" xfId="6659"/>
    <cellStyle name="好_2009年一般性转移支付标准工资_地方配套按人均增幅控制8.31（调整结案率后）xl_2016年1月13日人大报告表格定版 王丽君 2" xfId="6660"/>
    <cellStyle name="好_2009年一般性转移支付标准工资_地方配套按人均增幅控制8.31（调整结案率后）xl_2016年1月13日人大报告表格定版 王丽君 2 2" xfId="6661"/>
    <cellStyle name="好_2009年一般性转移支付标准工资_地方配套按人均增幅控制8.31（调整结案率后）xl_2016年1月13日人大报告表格定版 王丽君 2 2 2" xfId="6662"/>
    <cellStyle name="好_2009年一般性转移支付标准工资_地方配套按人均增幅控制8.31（调整结案率后）xl_2016年1月13日人大报告表格定版 王丽君 2 3" xfId="6663"/>
    <cellStyle name="好_消防 2 2" xfId="6664"/>
    <cellStyle name="好_2009年一般性转移支付标准工资_地方配套按人均增幅控制8.31（调整结案率后）xl_2016年1月13日人大报告表格定版 王丽君 3" xfId="6665"/>
    <cellStyle name="好_2009年一般性转移支付标准工资_地方配套按人均增幅控制8.31（调整结案率后）xl_2016年1月13日人大报告表格定版 王丽君 3 2" xfId="6666"/>
    <cellStyle name="好_2009年一般性转移支付标准工资_地方配套按人均增幅控制8.31（调整结案率后）xl_表4-3" xfId="6667"/>
    <cellStyle name="好_2009年一般性转移支付标准工资_地方配套按人均增幅控制8.31（调整结案率后）xl_表4-3 2" xfId="6668"/>
    <cellStyle name="好_2009年一般性转移支付标准工资_地方配套按人均增幅控制8.31（调整结案率后）xl_表4-4 " xfId="6669"/>
    <cellStyle name="好_2009年一般性转移支付标准工资_地方配套按人均增幅控制8.31（调整结案率后）xl_表4-4  2" xfId="6670"/>
    <cellStyle name="好_2009年一般性转移支付标准工资_地方配套按人均增幅控制8.31（调整结案率后）xl_表8-2" xfId="6671"/>
    <cellStyle name="好_2009年一般性转移支付标准工资_地方配套按人均增幅控制8.31（调整结案率后）xl_表8-2 2" xfId="6672"/>
    <cellStyle name="好_2009年一般性转移支付标准工资_地方配套按人均增幅控制8.31（调整结案率后）xl_表8-3" xfId="6673"/>
    <cellStyle name="好_2009年一般性转移支付标准工资_地方配套按人均增幅控制8.31（调整结案率后）xl_表8-3 2" xfId="6674"/>
    <cellStyle name="好_2009年一般性转移支付标准工资_奖励补助测算5.22测试" xfId="6675"/>
    <cellStyle name="好_2009年一般性转移支付标准工资_奖励补助测算5.22测试 2" xfId="6676"/>
    <cellStyle name="好_2009年一般性转移支付标准工资_奖励补助测算5.22测试 2 2" xfId="6677"/>
    <cellStyle name="好_2009年一般性转移支付标准工资_奖励补助测算5.22测试 2 2 2" xfId="6678"/>
    <cellStyle name="好_2009年一般性转移支付标准工资_奖励补助测算5.22测试 2 3" xfId="6679"/>
    <cellStyle name="好_2009年一般性转移支付标准工资_奖励补助测算5.22测试 3" xfId="6680"/>
    <cellStyle name="好_2009年一般性转移支付标准工资_奖励补助测算5.22测试 3 2" xfId="6681"/>
    <cellStyle name="好_2009年一般性转移支付标准工资_奖励补助测算5.22测试 4" xfId="6682"/>
    <cellStyle name="好_2009年一般性转移支付标准工资_奖励补助测算5.22测试 4 2" xfId="6683"/>
    <cellStyle name="好_2009年一般性转移支付标准工资_奖励补助测算5.22测试_2016年1月13日人大报告表格定版 王丽君" xfId="6684"/>
    <cellStyle name="好_2009年一般性转移支付标准工资_奖励补助测算5.22测试_2016年1月13日人大报告表格定版 王丽君 2" xfId="6685"/>
    <cellStyle name="好_2009年一般性转移支付标准工资_奖励补助测算5.22测试_2016年1月13日人大报告表格定版 王丽君 2 2" xfId="6686"/>
    <cellStyle name="好_2009年一般性转移支付标准工资_奖励补助测算5.22测试_2016年1月13日人大报告表格定版 王丽君 2 2 2" xfId="6687"/>
    <cellStyle name="好_2009年一般性转移支付标准工资_奖励补助测算5.22测试_2016年1月13日人大报告表格定版 王丽君 2 3" xfId="6688"/>
    <cellStyle name="好_2009年一般性转移支付标准工资_奖励补助测算5.22测试_2016年1月13日人大报告表格定版 王丽君 3" xfId="6689"/>
    <cellStyle name="好_2009年一般性转移支付标准工资_奖励补助测算5.22测试_2016年1月13日人大报告表格定版 王丽君 3 2" xfId="6690"/>
    <cellStyle name="好_2009年一般性转移支付标准工资_奖励补助测算5.22测试_表4-3" xfId="6691"/>
    <cellStyle name="好_2009年一般性转移支付标准工资_奖励补助测算5.22测试_表4-3 2" xfId="6692"/>
    <cellStyle name="好_2009年一般性转移支付标准工资_奖励补助测算5.22测试_表4-4 " xfId="6693"/>
    <cellStyle name="好_2009年一般性转移支付标准工资_奖励补助测算5.22测试_表4-4  2" xfId="6694"/>
    <cellStyle name="好_2009年一般性转移支付标准工资_奖励补助测算5.22测试_表8-2" xfId="6695"/>
    <cellStyle name="好_2009年一般性转移支付标准工资_奖励补助测算5.22测试_表8-2 2" xfId="6696"/>
    <cellStyle name="好_2009年一般性转移支付标准工资_奖励补助测算5.23新" xfId="6697"/>
    <cellStyle name="解释性文本 2 2 3 2" xfId="6698"/>
    <cellStyle name="好_2009年一般性转移支付标准工资_奖励补助测算5.23新 2" xfId="6699"/>
    <cellStyle name="好_2009年一般性转移支付标准工资_奖励补助测算5.23新 2 2" xfId="6700"/>
    <cellStyle name="好_2009年一般性转移支付标准工资_奖励补助测算5.23新 2 2 2" xfId="6701"/>
    <cellStyle name="好_2009年一般性转移支付标准工资_奖励补助测算5.23新 2 3" xfId="6702"/>
    <cellStyle name="好_2009年一般性转移支付标准工资_奖励补助测算5.23新 3" xfId="6703"/>
    <cellStyle name="好_2009年一般性转移支付标准工资_奖励补助测算5.23新 4" xfId="6704"/>
    <cellStyle name="好_2009年一般性转移支付标准工资_奖励补助测算5.23新 4 2" xfId="6705"/>
    <cellStyle name="好_2009年一般性转移支付标准工资_奖励补助测算5.23新_2016年1月13日人大报告表格定版 王丽君" xfId="6706"/>
    <cellStyle name="好_2009年一般性转移支付标准工资_奖励补助测算5.23新_2016年1月13日人大报告表格定版 王丽君 2" xfId="6707"/>
    <cellStyle name="好_2009年一般性转移支付标准工资_奖励补助测算5.23新_2016年1月13日人大报告表格定版 王丽君 2 2" xfId="6708"/>
    <cellStyle name="好_2009年一般性转移支付标准工资_奖励补助测算5.23新_2016年1月13日人大报告表格定版 王丽君 2 2 2" xfId="6709"/>
    <cellStyle name="好_2009年一般性转移支付标准工资_奖励补助测算5.23新_2016年1月13日人大报告表格定版 王丽君 2 3" xfId="6710"/>
    <cellStyle name="好_2009年一般性转移支付标准工资_奖励补助测算5.23新_2016年1月13日人大报告表格定版 王丽君 3" xfId="6711"/>
    <cellStyle name="好_2009年一般性转移支付标准工资_奖励补助测算5.23新_2016年1月13日人大报告表格定版 王丽君 3 2" xfId="6712"/>
    <cellStyle name="好_2009年一般性转移支付标准工资_奖励补助测算5.23新_表4-3" xfId="6713"/>
    <cellStyle name="好_2009年一般性转移支付标准工资_奖励补助测算5.23新_表4-3 2" xfId="6714"/>
    <cellStyle name="好_2009年一般性转移支付标准工资_奖励补助测算5.23新_表4-4  2" xfId="6715"/>
    <cellStyle name="好_2009年一般性转移支付标准工资_奖励补助测算5.23新_表8-2" xfId="6716"/>
    <cellStyle name="好_2009年一般性转移支付标准工资_奖励补助测算5.23新_表8-2 2" xfId="6717"/>
    <cellStyle name="好_2009年一般性转移支付标准工资_奖励补助测算5.23新_表8-3" xfId="6718"/>
    <cellStyle name="好_2009年一般性转移支付标准工资_奖励补助测算5.24冯铸" xfId="6719"/>
    <cellStyle name="好_2009年一般性转移支付标准工资_奖励补助测算5.24冯铸 2" xfId="6720"/>
    <cellStyle name="好_2009年一般性转移支付标准工资_奖励补助测算5.24冯铸 2 2" xfId="6721"/>
    <cellStyle name="好_2009年一般性转移支付标准工资_奖励补助测算5.24冯铸 2 2 2" xfId="6722"/>
    <cellStyle name="寘嬫愗傝 [0.00]_Region Orders (2)" xfId="6723"/>
    <cellStyle name="好_2009年一般性转移支付标准工资_奖励补助测算5.24冯铸 3" xfId="6724"/>
    <cellStyle name="好_2009年一般性转移支付标准工资_奖励补助测算5.24冯铸 3 2" xfId="6725"/>
    <cellStyle name="好_2009年一般性转移支付标准工资_奖励补助测算5.24冯铸 4" xfId="6726"/>
    <cellStyle name="好_2009年一般性转移支付标准工资_奖励补助测算5.24冯铸_2016年1月13日人大报告表格定版 王丽君" xfId="6727"/>
    <cellStyle name="好_2009年一般性转移支付标准工资_奖励补助测算5.24冯铸_2016年1月13日人大报告表格定版 王丽君 2" xfId="6728"/>
    <cellStyle name="好_2009年一般性转移支付标准工资_奖励补助测算5.24冯铸_2016年1月13日人大报告表格定版 王丽君 2 2" xfId="6729"/>
    <cellStyle name="好_2009年一般性转移支付标准工资_奖励补助测算5.24冯铸_2016年1月13日人大报告表格定版 王丽君 2 2 2" xfId="6730"/>
    <cellStyle name="好_2009年一般性转移支付标准工资_奖励补助测算5.24冯铸_2016年1月13日人大报告表格定版 王丽君 2 3" xfId="6731"/>
    <cellStyle name="好_2009年一般性转移支付标准工资_奖励补助测算5.24冯铸_2016年1月13日人大报告表格定版 王丽君 3" xfId="6732"/>
    <cellStyle name="好_2009年一般性转移支付标准工资_奖励补助测算5.24冯铸_2016年1月13日人大报告表格定版 王丽君 3 2" xfId="6733"/>
    <cellStyle name="好_2009年一般性转移支付标准工资_奖励补助测算5.24冯铸_表4-3" xfId="6734"/>
    <cellStyle name="好_2009年一般性转移支付标准工资_奖励补助测算5.24冯铸_表4-3 2" xfId="6735"/>
    <cellStyle name="好_2009年一般性转移支付标准工资_奖励补助测算5.24冯铸_表4-4 " xfId="6736"/>
    <cellStyle name="好_2009年一般性转移支付标准工资_奖励补助测算5.24冯铸_表4-4  2" xfId="6737"/>
    <cellStyle name="好_2009年一般性转移支付标准工资_奖励补助测算5.24冯铸_表8-2" xfId="6738"/>
    <cellStyle name="好_2009年一般性转移支付标准工资_奖励补助测算5.24冯铸_表8-2 2" xfId="6739"/>
    <cellStyle name="好_2009年一般性转移支付标准工资_奖励补助测算5.24冯铸_表8-3" xfId="6740"/>
    <cellStyle name="好_2009年一般性转移支付标准工资_奖励补助测算5.24冯铸_表8-3 2" xfId="6741"/>
    <cellStyle name="好_2009年一般性转移支付标准工资_奖励补助测算7.23" xfId="6742"/>
    <cellStyle name="好_2009年一般性转移支付标准工资_奖励补助测算7.23 2" xfId="6743"/>
    <cellStyle name="好_2009年一般性转移支付标准工资_奖励补助测算7.23 2 2" xfId="6744"/>
    <cellStyle name="好_2009年一般性转移支付标准工资_奖励补助测算7.23 2 2 2" xfId="6745"/>
    <cellStyle name="好_2009年一般性转移支付标准工资_奖励补助测算7.23 3" xfId="6746"/>
    <cellStyle name="好_2009年一般性转移支付标准工资_奖励补助测算7.23 3 2" xfId="6747"/>
    <cellStyle name="好_2009年一般性转移支付标准工资_奖励补助测算7.23 4" xfId="6748"/>
    <cellStyle name="好_2009年一般性转移支付标准工资_奖励补助测算7.23 4 2" xfId="6749"/>
    <cellStyle name="好_2009年一般性转移支付标准工资_奖励补助测算7.23_2016年1月13日人大报告表格定版 王丽君" xfId="6750"/>
    <cellStyle name="好_2009年一般性转移支付标准工资_奖励补助测算7.23_2016年1月13日人大报告表格定版 王丽君 2" xfId="6751"/>
    <cellStyle name="好_2009年一般性转移支付标准工资_奖励补助测算7.23_2016年1月13日人大报告表格定版 王丽君 2 2" xfId="6752"/>
    <cellStyle name="好_2009年一般性转移支付标准工资_奖励补助测算7.23_2016年1月13日人大报告表格定版 王丽君 2 2 2" xfId="6753"/>
    <cellStyle name="好_2009年一般性转移支付标准工资_奖励补助测算7.23_2016年1月13日人大报告表格定版 王丽君 2 3" xfId="6754"/>
    <cellStyle name="好_2009年一般性转移支付标准工资_奖励补助测算7.23_2016年1月13日人大报告表格定版 王丽君 3" xfId="6755"/>
    <cellStyle name="好_2009年一般性转移支付标准工资_奖励补助测算7.23_2016年1月13日人大报告表格定版 王丽君 3 2" xfId="6756"/>
    <cellStyle name="好_2009年一般性转移支付标准工资_奖励补助测算7.23_表4-4 " xfId="6757"/>
    <cellStyle name="好_2009年一般性转移支付标准工资_奖励补助测算7.23_表4-4  2" xfId="6758"/>
    <cellStyle name="好_2009年一般性转移支付标准工资_奖励补助测算7.23_表8-2" xfId="6759"/>
    <cellStyle name="好_2009年一般性转移支付标准工资_奖励补助测算7.23_表8-2 2" xfId="6760"/>
    <cellStyle name="好_2009年一般性转移支付标准工资_奖励补助测算7.23_表8-3" xfId="6761"/>
    <cellStyle name="好_2009年一般性转移支付标准工资_奖励补助测算7.23_表8-3 2" xfId="6762"/>
    <cellStyle name="好_2009年一般性转移支付标准工资_奖励补助测算7.25" xfId="6763"/>
    <cellStyle name="好_2009年一般性转移支付标准工资_奖励补助测算7.25 (version 1) (version 1)" xfId="6764"/>
    <cellStyle name="好_2009年一般性转移支付标准工资_奖励补助测算7.25 (version 1) (version 1) 2 2 2" xfId="6765"/>
    <cellStyle name="好_2009年一般性转移支付标准工资_奖励补助测算7.25 (version 1) (version 1) 2 3" xfId="6766"/>
    <cellStyle name="好_2009年一般性转移支付标准工资_奖励补助测算7.25 (version 1) (version 1) 3" xfId="6767"/>
    <cellStyle name="好_2009年一般性转移支付标准工资_奖励补助测算7.25 (version 1) (version 1) 3 2" xfId="6768"/>
    <cellStyle name="好_2009年一般性转移支付标准工资_奖励补助测算7.25 (version 1) (version 1)_2016年1月13日人大报告表格定版 王丽君" xfId="6769"/>
    <cellStyle name="好_2009年一般性转移支付标准工资_奖励补助测算7.25 (version 1) (version 1)_2016年1月13日人大报告表格定版 王丽君 2" xfId="6770"/>
    <cellStyle name="好_2009年一般性转移支付标准工资_奖励补助测算7.25 (version 1) (version 1)_2016年1月13日人大报告表格定版 王丽君 2 2" xfId="6771"/>
    <cellStyle name="好_2009年一般性转移支付标准工资_奖励补助测算7.25 (version 1) (version 1)_2016年1月13日人大报告表格定版 王丽君 2 2 2" xfId="6772"/>
    <cellStyle name="好_2009年一般性转移支付标准工资_奖励补助测算7.25 (version 1) (version 1)_2016年1月13日人大报告表格定版 王丽君 2 3" xfId="6773"/>
    <cellStyle name="好_2009年一般性转移支付标准工资_奖励补助测算7.25 (version 1) (version 1)_2016年1月13日人大报告表格定版 王丽君 3" xfId="6774"/>
    <cellStyle name="好_2009年一般性转移支付标准工资_奖励补助测算7.25 (version 1) (version 1)_2016年1月13日人大报告表格定版 王丽君 3 2" xfId="6775"/>
    <cellStyle name="好_2009年一般性转移支付标准工资_奖励补助测算7.25 (version 1) (version 1)_表4-3" xfId="6776"/>
    <cellStyle name="好_2009年一般性转移支付标准工资_奖励补助测算7.25 (version 1) (version 1)_表4-3 2" xfId="6777"/>
    <cellStyle name="好_2009年一般性转移支付标准工资_奖励补助测算7.25 (version 1) (version 1)_表8-2" xfId="6778"/>
    <cellStyle name="好_2009年一般性转移支付标准工资_奖励补助测算7.25 (version 1) (version 1)_表8-3" xfId="6779"/>
    <cellStyle name="好_2009年一般性转移支付标准工资_奖励补助测算7.25 (version 1) (version 1)_表8-3 2" xfId="6780"/>
    <cellStyle name="好_2009年一般性转移支付标准工资_奖励补助测算7.25 10" xfId="6781"/>
    <cellStyle name="好_2009年一般性转移支付标准工资_奖励补助测算7.25 10 2" xfId="6782"/>
    <cellStyle name="输入 2 9" xfId="6783"/>
    <cellStyle name="好_2009年一般性转移支付标准工资_奖励补助测算7.25 13" xfId="6784"/>
    <cellStyle name="好_2009年一般性转移支付标准工资_奖励补助测算7.25 13 2" xfId="6785"/>
    <cellStyle name="好_2009年一般性转移支付标准工资_奖励补助测算7.25 15 2" xfId="6786"/>
    <cellStyle name="好_2009年一般性转移支付标准工资_奖励补助测算7.25 16" xfId="6787"/>
    <cellStyle name="好_2009年一般性转移支付标准工资_奖励补助测算7.25 16 2" xfId="6788"/>
    <cellStyle name="好_2009年一般性转移支付标准工资_奖励补助测算7.25 17" xfId="6789"/>
    <cellStyle name="好_2009年一般性转移支付标准工资_奖励补助测算7.25 17 2" xfId="6790"/>
    <cellStyle name="好_2009年一般性转移支付标准工资_奖励补助测算7.25 18" xfId="6791"/>
    <cellStyle name="好_2009年一般性转移支付标准工资_奖励补助测算7.25 18 2" xfId="6792"/>
    <cellStyle name="好_2009年一般性转移支付标准工资_奖励补助测算7.25 19" xfId="6793"/>
    <cellStyle name="好_2009年一般性转移支付标准工资_奖励补助测算7.25 19 2" xfId="6794"/>
    <cellStyle name="好_2009年一般性转移支付标准工资_奖励补助测算7.25 2" xfId="6795"/>
    <cellStyle name="好_2009年一般性转移支付标准工资_奖励补助测算7.25 2 2" xfId="6796"/>
    <cellStyle name="好_2009年一般性转移支付标准工资_奖励补助测算7.25 2 2 2" xfId="6797"/>
    <cellStyle name="好_2009年一般性转移支付标准工资_奖励补助测算7.25 2 3" xfId="6798"/>
    <cellStyle name="好_Book1_银行账户情况表_2010年12月" xfId="6799"/>
    <cellStyle name="好_2009年一般性转移支付标准工资_奖励补助测算7.25 3" xfId="6800"/>
    <cellStyle name="好_2009年一般性转移支付标准工资_奖励补助测算7.25 3 2" xfId="6801"/>
    <cellStyle name="好_2009年一般性转移支付标准工资_奖励补助测算7.25 4" xfId="6802"/>
    <cellStyle name="好_2009年一般性转移支付标准工资_奖励补助测算7.25 5" xfId="6803"/>
    <cellStyle name="好_2009年一般性转移支付标准工资_奖励补助测算7.25 5 2" xfId="6804"/>
    <cellStyle name="好_2009年一般性转移支付标准工资_奖励补助测算7.25 6" xfId="6805"/>
    <cellStyle name="好_2009年一般性转移支付标准工资_奖励补助测算7.25 6 2" xfId="6806"/>
    <cellStyle name="好_2009年一般性转移支付标准工资_奖励补助测算7.25 7" xfId="6807"/>
    <cellStyle name="好_2009年一般性转移支付标准工资_奖励补助测算7.25 7 2" xfId="6808"/>
    <cellStyle name="好_2009年一般性转移支付标准工资_奖励补助测算7.25 8" xfId="6809"/>
    <cellStyle name="好_2009年一般性转移支付标准工资_奖励补助测算7.25 8 2" xfId="6810"/>
    <cellStyle name="好_2009年一般性转移支付标准工资_奖励补助测算7.25 9" xfId="6811"/>
    <cellStyle name="好_2009年一般性转移支付标准工资_奖励补助测算7.25 9 2" xfId="6812"/>
    <cellStyle name="好_2009年一般性转移支付标准工资_奖励补助测算7.25_2016年1月13日人大报告表格定版 王丽君" xfId="6813"/>
    <cellStyle name="好_2009年一般性转移支付标准工资_奖励补助测算7.25_2016年1月13日人大报告表格定版 王丽君 2" xfId="6814"/>
    <cellStyle name="好_2009年一般性转移支付标准工资_奖励补助测算7.25_2016年1月13日人大报告表格定版 王丽君 2 2" xfId="6815"/>
    <cellStyle name="好_2009年一般性转移支付标准工资_奖励补助测算7.25_2016年1月13日人大报告表格定版 王丽君 2 2 2" xfId="6816"/>
    <cellStyle name="好_2009年一般性转移支付标准工资_奖励补助测算7.25_表4-3" xfId="6817"/>
    <cellStyle name="好_2009年一般性转移支付标准工资_奖励补助测算7.25_表4-3 2" xfId="6818"/>
    <cellStyle name="好_2009年一般性转移支付标准工资_奖励补助测算7.25_表4-4 " xfId="6819"/>
    <cellStyle name="好_2009年一般性转移支付标准工资_奖励补助测算7.25_表4-4  2" xfId="6820"/>
    <cellStyle name="好_2009年一般性转移支付标准工资_奖励补助测算7.25_表8-2" xfId="6821"/>
    <cellStyle name="好_2009年一般性转移支付标准工资_奖励补助测算7.25_表8-2 2" xfId="6822"/>
    <cellStyle name="好_2013年城乡基本公共卫生服务经费分配表" xfId="6823"/>
    <cellStyle name="好_2013年城乡基本公共卫生服务经费分配表 2" xfId="6824"/>
    <cellStyle name="好_2013年城乡基本公共卫生服务经费分配表 2 2" xfId="6825"/>
    <cellStyle name="好_2013年城乡基本公共卫生服务经费分配表 2 2 2" xfId="6826"/>
    <cellStyle name="好_2013年城乡基本公共卫生服务经费分配表 2 2 2 2" xfId="6827"/>
    <cellStyle name="好_2013年城乡基本公共卫生服务经费分配表 2 3" xfId="6828"/>
    <cellStyle name="好_2013年城乡基本公共卫生服务经费分配表 2 3 2" xfId="6829"/>
    <cellStyle name="好_2013年城乡基本公共卫生服务经费分配表 3" xfId="6830"/>
    <cellStyle name="好_2013年城乡基本公共卫生服务经费分配表 3 2" xfId="6831"/>
    <cellStyle name="好_2013年青山湖国税稽查(1)" xfId="6832"/>
    <cellStyle name="好_2013年青山湖国税稽查(1) 2" xfId="6833"/>
    <cellStyle name="好_2013年青山湖国税稽查(1) 2 2" xfId="6834"/>
    <cellStyle name="好_2013年青山湖国税稽查(1) 2 2 2" xfId="6835"/>
    <cellStyle name="好_2013年青山湖国税稽查(1) 2 2 2 2" xfId="6836"/>
    <cellStyle name="好_2013年青山湖国税稽查(1) 2 3" xfId="6837"/>
    <cellStyle name="好_2013年青山湖国税稽查(1) 2 3 2" xfId="6838"/>
    <cellStyle name="好_2013年青山湖国税稽查(1) 3" xfId="6839"/>
    <cellStyle name="好_2013年青山湖国税稽查(1) 3 2" xfId="6840"/>
    <cellStyle name="好_2013年乡镇市容园林经费结算" xfId="6841"/>
    <cellStyle name="好_2013年乡镇市容园林经费结算 2" xfId="6842"/>
    <cellStyle name="好_2013年乡镇市容园林经费结算 2 2" xfId="6843"/>
    <cellStyle name="好_2013年乡镇市容园林经费结算 2 2 2" xfId="6844"/>
    <cellStyle name="好_2013年乡镇市容园林经费结算 2 2 2 2" xfId="6845"/>
    <cellStyle name="好_2013年乡镇市容园林经费结算 2 3" xfId="6846"/>
    <cellStyle name="好_2013年乡镇市容园林经费结算 2 3 2" xfId="6847"/>
    <cellStyle name="好_2013年乡镇市容园林经费结算 3" xfId="6848"/>
    <cellStyle name="好_2013年乡镇市容园林经费结算 3 2" xfId="6849"/>
    <cellStyle name="好_2014年12.23行政事业科目" xfId="6850"/>
    <cellStyle name="好_2014年区教师医保测算表(1)" xfId="6851"/>
    <cellStyle name="好_Book1 2" xfId="6852"/>
    <cellStyle name="好_2014年区教师医保测算表(1) 2" xfId="6853"/>
    <cellStyle name="好_Book1 2 2" xfId="6854"/>
    <cellStyle name="好_2014年区教师医保测算表(1) 2 2" xfId="6855"/>
    <cellStyle name="好_Book1 2 2 2" xfId="6856"/>
    <cellStyle name="好_2015年1.2行政事业科目" xfId="6857"/>
    <cellStyle name="好_2015年1.2行政事业科目 2" xfId="6858"/>
    <cellStyle name="好_2015年1.2行政事业科目 2 2" xfId="6859"/>
    <cellStyle name="好_2015年12.28月报表样（更新的格式）" xfId="6860"/>
    <cellStyle name="好_2015年财政支出明细账" xfId="6861"/>
    <cellStyle name="好_2015年财政支出明细账 2" xfId="6862"/>
    <cellStyle name="好_2015年财政支出明细账 2 2" xfId="6863"/>
    <cellStyle name="好_2016.1.1月报表样（更新的格式）" xfId="6864"/>
    <cellStyle name="好_2016.1.1月报表样（更新的格式） 2" xfId="6865"/>
    <cellStyle name="好_2016.1.1月报表样（更新的格式） 2 2" xfId="6866"/>
    <cellStyle name="好_2016年1月12日中午余超发来12.23（汇总）2016年基金预算表" xfId="6867"/>
    <cellStyle name="好_2016年1月12日中午余超发来12.23（汇总）2016年基金预算表 2" xfId="6868"/>
    <cellStyle name="好_2016年1月12日中午余超发来12.23（汇总）2016年基金预算表 2 2" xfId="6869"/>
    <cellStyle name="好_2016年1月12日中午余超发来12.23（汇总）2016年基金预算表 2 2 2" xfId="6870"/>
    <cellStyle name="好_2016年1月12日中午余超发来12.23（汇总）2016年基金预算表 2 3" xfId="6871"/>
    <cellStyle name="好_2016年1月12日中午余超发来12.23（汇总）2016年基金预算表 3" xfId="6872"/>
    <cellStyle name="好_2016年1月12日中午余超发来12.23（汇总）2016年基金预算表 3 2" xfId="6873"/>
    <cellStyle name="好_2016年1月12日中午余超发来12.23（汇总）2016年基金预算表 4" xfId="6874"/>
    <cellStyle name="好_2016年1月12日中午余超发来12.23（汇总）2016年基金预算表_表4-3" xfId="6875"/>
    <cellStyle name="好_2016年1月12日中午余超发来12.23（汇总）2016年基金预算表_表4-3 2" xfId="6876"/>
    <cellStyle name="好_2016年1月12日中午余超发来12.23（汇总）2016年基金预算表_表4-4 " xfId="6877"/>
    <cellStyle name="好_2016年1月12日中午余超发来12.23（汇总）2016年基金预算表_表4-4  2" xfId="6878"/>
    <cellStyle name="好_2016年1月12日中午余超发来12.23（汇总）2016年基金预算表_表8-2 2" xfId="6879"/>
    <cellStyle name="好_2016年1月12日中午余超发来12.23（汇总）2016年基金预算表_表8-3" xfId="6880"/>
    <cellStyle name="好_2016年基金预算表格" xfId="6881"/>
    <cellStyle name="好_2016年基金预算表格 2" xfId="6882"/>
    <cellStyle name="好_2016年基金预算表格 2 2" xfId="6883"/>
    <cellStyle name="好_2016年基金预算表格 2 2 2" xfId="6884"/>
    <cellStyle name="好_2016年基金预算表格 2 3" xfId="6885"/>
    <cellStyle name="好_2016年基金预算表格 3" xfId="6886"/>
    <cellStyle name="好_2016年基金预算表格 3 2" xfId="6887"/>
    <cellStyle name="好_2016年基金预算表格 4" xfId="6888"/>
    <cellStyle name="好_2016年基金预算表格_表4-3" xfId="6889"/>
    <cellStyle name="好_2016年基金预算表格_表4-3 2" xfId="6890"/>
    <cellStyle name="好_2017年3月27日南昌市汇总-2017年地方财政预算表（加载公示版）" xfId="6891"/>
    <cellStyle name="好_530623_2006年县级财政报表附表" xfId="6892"/>
    <cellStyle name="好_530623_2006年县级财政报表附表 2" xfId="6893"/>
    <cellStyle name="好_530623_2006年县级财政报表附表 2 2" xfId="6894"/>
    <cellStyle name="好_530623_2006年县级财政报表附表 3" xfId="6895"/>
    <cellStyle name="好_530629_2006年县级财政报表附表" xfId="6896"/>
    <cellStyle name="好_530629_2006年县级财政报表附表 2" xfId="6897"/>
    <cellStyle name="好_530629_2006年县级财政报表附表 2 2" xfId="6898"/>
    <cellStyle name="好_530629_2006年县级财政报表附表 3" xfId="6899"/>
    <cellStyle name="好_530629_2006年县级财政报表附表_2016年1月13日人大报告表格定版 王丽君" xfId="6900"/>
    <cellStyle name="好_530629_2006年县级财政报表附表_2016年1月13日人大报告表格定版 王丽君 2" xfId="6901"/>
    <cellStyle name="好_530629_2006年县级财政报表附表_2016年1月13日人大报告表格定版 王丽君 2 2" xfId="6902"/>
    <cellStyle name="好_530629_2006年县级财政报表附表_表4-3" xfId="6903"/>
    <cellStyle name="输出 2 2 2 2 2" xfId="6904"/>
    <cellStyle name="好_530629_2006年县级财政报表附表_表4-4 " xfId="6905"/>
    <cellStyle name="好_530629_2006年县级财政报表附表_表8-2" xfId="6906"/>
    <cellStyle name="好_530629_2006年县级财政报表附表_表8-3" xfId="6907"/>
    <cellStyle name="好_5334_2006年迪庆县级财政报表附表" xfId="6908"/>
    <cellStyle name="好_5334_2006年迪庆县级财政报表附表 2" xfId="6909"/>
    <cellStyle name="好_5334_2006年迪庆县级财政报表附表 2 2" xfId="6910"/>
    <cellStyle name="好_5334_2006年迪庆县级财政报表附表 3" xfId="6911"/>
    <cellStyle name="好_5334_2006年迪庆县级财政报表附表 4" xfId="6912"/>
    <cellStyle name="好_5334_2006年迪庆县级财政报表附表_2016年1月13日人大报告表格定版 王丽君" xfId="6913"/>
    <cellStyle name="好_5334_2006年迪庆县级财政报表附表_2016年1月13日人大报告表格定版 王丽君 2" xfId="6914"/>
    <cellStyle name="好_5334_2006年迪庆县级财政报表附表_2016年1月13日人大报告表格定版 王丽君 2 2" xfId="6915"/>
    <cellStyle name="好_5334_2006年迪庆县级财政报表附表_2016年1月13日人大报告表格定版 王丽君 3" xfId="6916"/>
    <cellStyle name="好_5334_2006年迪庆县级财政报表附表_表4-3" xfId="6917"/>
    <cellStyle name="好_5334_2006年迪庆县级财政报表附表_表4-4 " xfId="6918"/>
    <cellStyle name="好_5334_2006年迪庆县级财政报表附表_表8-2" xfId="6919"/>
    <cellStyle name="好_5334_2006年迪庆县级财政报表附表_表8-3" xfId="6920"/>
    <cellStyle name="好_Book1" xfId="6921"/>
    <cellStyle name="好_Book1 2 2 2 2" xfId="6922"/>
    <cellStyle name="好_Book1 2 2 2 2 2" xfId="6923"/>
    <cellStyle name="好_Book1 2 2 3" xfId="6924"/>
    <cellStyle name="好_Book1 2 2 3 2" xfId="6925"/>
    <cellStyle name="好_Book1 2 2 4" xfId="6926"/>
    <cellStyle name="好_Book1 2 2 4 2" xfId="6927"/>
    <cellStyle name="好_Book1 2 3" xfId="6928"/>
    <cellStyle name="好_Book1 2 3 2" xfId="6929"/>
    <cellStyle name="好_Book1 2 3 2 2" xfId="6930"/>
    <cellStyle name="好_Book1 2 3 3" xfId="6931"/>
    <cellStyle name="好_Book1 2 3 3 2" xfId="6932"/>
    <cellStyle name="好_Book1 2 4" xfId="6933"/>
    <cellStyle name="好_Book1 2 4 2" xfId="6934"/>
    <cellStyle name="好_Book1 2 5" xfId="6935"/>
    <cellStyle name="好_Book1 2 5 2" xfId="6936"/>
    <cellStyle name="好_Book1 3" xfId="6937"/>
    <cellStyle name="好_Book1 3 2" xfId="6938"/>
    <cellStyle name="好_Book1 3 2 2" xfId="6939"/>
    <cellStyle name="好_Book1 3 3" xfId="6940"/>
    <cellStyle name="好_Book1 3 3 2" xfId="6941"/>
    <cellStyle name="好_Book1 4" xfId="6942"/>
    <cellStyle name="好_Book1 4 2" xfId="6943"/>
    <cellStyle name="好_Book1 4 2 2" xfId="6944"/>
    <cellStyle name="好_Book1 4 3" xfId="6945"/>
    <cellStyle name="好_Book1 4 3 2" xfId="6946"/>
    <cellStyle name="好_Book1 5" xfId="6947"/>
    <cellStyle name="好_Book1 5 2" xfId="6948"/>
    <cellStyle name="好_Book1 5 2 2" xfId="6949"/>
    <cellStyle name="好_Book1 6" xfId="6950"/>
    <cellStyle name="好_Book1 6 2" xfId="6951"/>
    <cellStyle name="好_Book1 6 2 2" xfId="6952"/>
    <cellStyle name="好_Book1 6 3" xfId="6953"/>
    <cellStyle name="好_Book1_（正式)2012年乡镇决算批复" xfId="6954"/>
    <cellStyle name="好_Book1_（正式)2012年乡镇决算批复 2" xfId="6955"/>
    <cellStyle name="好_Book1_（正式)2012年乡镇决算批复 2 2" xfId="6956"/>
    <cellStyle name="好_Book1_（正式)2012年乡镇决算批复 2 2 2" xfId="6957"/>
    <cellStyle name="好_Book1_（正式)2012年乡镇决算批复 2 2 2 2" xfId="6958"/>
    <cellStyle name="好_Book1_（正式)2012年乡镇决算批复 2 3" xfId="6959"/>
    <cellStyle name="好_Book1_（正式)2012年乡镇决算批复 2 3 2" xfId="6960"/>
    <cellStyle name="好_Book1_（正式)2012年乡镇决算批复 3" xfId="6961"/>
    <cellStyle name="好_Book1_（正式)2012年乡镇决算批复 3 2" xfId="6962"/>
    <cellStyle name="好_Book1_1 2" xfId="6963"/>
    <cellStyle name="好_Book1_1 2 2" xfId="6964"/>
    <cellStyle name="好_Book1_1 2 2 2" xfId="6965"/>
    <cellStyle name="好_Book1_1 2 2 2 2" xfId="6966"/>
    <cellStyle name="好_Book1_1 2 3" xfId="6967"/>
    <cellStyle name="好_Book1_1 2 3 2" xfId="6968"/>
    <cellStyle name="好_Book1_1 2 3 2 2" xfId="6969"/>
    <cellStyle name="好_Book1_1 2 4" xfId="6970"/>
    <cellStyle name="好_Book1_1 2 4 2" xfId="6971"/>
    <cellStyle name="好_Book1_1 3" xfId="6972"/>
    <cellStyle name="输出 3 5 2" xfId="6973"/>
    <cellStyle name="好_Book1_1 3 2" xfId="6974"/>
    <cellStyle name="好_Book1_1 3 2 2" xfId="6975"/>
    <cellStyle name="好_Book1_1 4" xfId="6976"/>
    <cellStyle name="好_Book1_1 4 2" xfId="6977"/>
    <cellStyle name="好_Book1_1 4 2 2" xfId="6978"/>
    <cellStyle name="好_Book1_1_2016年1月13日人大报告表格定版 王丽君" xfId="6979"/>
    <cellStyle name="好_Book1_1_2016年1月13日人大报告表格定版 王丽君 2" xfId="6980"/>
    <cellStyle name="好_Book1_1_2016年1月13日人大报告表格定版 王丽君 2 2" xfId="6981"/>
    <cellStyle name="好_Book1_1_表4-3" xfId="6982"/>
    <cellStyle name="好_Book1_1_表8-2" xfId="6983"/>
    <cellStyle name="好_Book1_1_表8-3" xfId="6984"/>
    <cellStyle name="好_Book1_2" xfId="6985"/>
    <cellStyle name="好_Book1_2 2" xfId="6986"/>
    <cellStyle name="好_Book1_2 2 2" xfId="6987"/>
    <cellStyle name="好_Book1_2013年乡镇市容园林经费结算" xfId="6988"/>
    <cellStyle name="好_Book1_2013年乡镇市容园林经费结算 2" xfId="6989"/>
    <cellStyle name="好_Book1_2013年乡镇市容园林经费结算 2 2" xfId="6990"/>
    <cellStyle name="好_Book1_2013年乡镇市容园林经费结算 2 2 2" xfId="6991"/>
    <cellStyle name="好_Book1_2013年乡镇市容园林经费结算 2 2 2 2" xfId="6992"/>
    <cellStyle name="好_Book1_2013年乡镇市容园林经费结算 2 3" xfId="6993"/>
    <cellStyle name="好_Book1_2013年乡镇市容园林经费结算 2 3 2" xfId="6994"/>
    <cellStyle name="好_Book1_2013年乡镇市容园林经费结算 3" xfId="6995"/>
    <cellStyle name="好_Book1_2013年乡镇市容园林经费结算 3 2" xfId="6996"/>
    <cellStyle name="好_Book1_2015年12.28月报表样（更新的格式）" xfId="6997"/>
    <cellStyle name="好_奖励补助测算5.24冯铸 3" xfId="6998"/>
    <cellStyle name="好_Book1_2015年12.28月报表样（更新的格式） 2" xfId="6999"/>
    <cellStyle name="好_奖励补助测算5.24冯铸 3 2" xfId="7000"/>
    <cellStyle name="好_Book1_2015年12.28月报表样（更新的格式） 2 2" xfId="7001"/>
    <cellStyle name="好_Book1_2016.1.1月报表样（更新的格式）" xfId="7002"/>
    <cellStyle name="好_Book1_2016.1.1月报表样（更新的格式） 2" xfId="7003"/>
    <cellStyle name="好_Book1_2016.1.1月报表样（更新的格式） 2 2" xfId="7004"/>
    <cellStyle name="好_Book1_2016年1月13日人大报告表格定版 王丽君" xfId="7005"/>
    <cellStyle name="好_Book1_2016年1月13日人大报告表格定版 王丽君 2" xfId="7006"/>
    <cellStyle name="好_Book1_2016年1月13日人大报告表格定版 王丽君 2 2" xfId="7007"/>
    <cellStyle name="好_Book1_2016年1月13日人大报告表格定版 王丽君 2 2 2" xfId="7008"/>
    <cellStyle name="好_Book1_2016年1月13日人大报告表格定版 王丽君 2 3" xfId="7009"/>
    <cellStyle name="好_Book1_2016年1月13日人大报告表格定版 王丽君 3" xfId="7010"/>
    <cellStyle name="输入 2 4 2 2" xfId="7011"/>
    <cellStyle name="好_Book1_2016年1月13日人大报告表格定版 王丽君 3 2" xfId="7012"/>
    <cellStyle name="好_Book1_表4-3" xfId="7013"/>
    <cellStyle name="好_Book1_表4-3 2" xfId="7014"/>
    <cellStyle name="好_Book1_表4-4 " xfId="7015"/>
    <cellStyle name="好_上报格式（经开区收支余） 2 2 2" xfId="7016"/>
    <cellStyle name="好_Book1_表4-4  2" xfId="7017"/>
    <cellStyle name="好_Book1_表8-2" xfId="7018"/>
    <cellStyle name="好_Book1_表8-3" xfId="7019"/>
    <cellStyle name="好_Book1_每月报13年可审批支出表" xfId="7020"/>
    <cellStyle name="强调文字颜色 3 3 2" xfId="7021"/>
    <cellStyle name="好_Book1_每月报13年可审批支出表 2" xfId="7022"/>
    <cellStyle name="强调文字颜色 3 3 2 2" xfId="7023"/>
    <cellStyle name="好_Book1_每月报13年可审批支出表 2 2" xfId="7024"/>
    <cellStyle name="强调文字颜色 3 3 2 2 2" xfId="7025"/>
    <cellStyle name="好_Book1_每月报13年可审批支出表 2 2 2" xfId="7026"/>
    <cellStyle name="强调文字颜色 3 3 2 2 2 2" xfId="7027"/>
    <cellStyle name="好_Book1_每月报13年可审批支出表 2 2 2 2" xfId="7028"/>
    <cellStyle name="好_Book1_每月报13年可审批支出表 2 3" xfId="7029"/>
    <cellStyle name="好_Book1_每月报13年可审批支出表 2 3 2" xfId="7030"/>
    <cellStyle name="好_Book1_每月报13年可审批支出表 3" xfId="7031"/>
    <cellStyle name="强调文字颜色 3 3 2 3" xfId="7032"/>
    <cellStyle name="好_Book1_每月报13年可审批支出表 3 2" xfId="7033"/>
    <cellStyle name="强调文字颜色 3 3 2 3 2" xfId="7034"/>
    <cellStyle name="好_Book1_每月报13年可审批支出表 3 2 2" xfId="7035"/>
    <cellStyle name="好_Book1_每月报13年可审批支出表 4" xfId="7036"/>
    <cellStyle name="好_Book1_每月报13年可审批支出表 4 2" xfId="7037"/>
    <cellStyle name="好_Book1_市处罚企业" xfId="7038"/>
    <cellStyle name="好_Book1_市处罚企业 2" xfId="7039"/>
    <cellStyle name="好_Book1_市处罚企业 2 2" xfId="7040"/>
    <cellStyle name="好_Book1_市处罚企业 2 2 2" xfId="7041"/>
    <cellStyle name="好_Book1_市处罚企业 2 2 2 2" xfId="7042"/>
    <cellStyle name="好_Book1_市处罚企业 2 3" xfId="7043"/>
    <cellStyle name="好_Book1_市处罚企业 2 3 2" xfId="7044"/>
    <cellStyle name="好_Book1_市处罚企业 3 2" xfId="7045"/>
    <cellStyle name="好_Book1_县公司" xfId="7046"/>
    <cellStyle name="好_Book1_县公司 2" xfId="7047"/>
    <cellStyle name="好_Book1_县公司 2 2" xfId="7048"/>
    <cellStyle name="好_Book1_县公司 3" xfId="7049"/>
    <cellStyle name="好_Book1_县公司_2016年1月13日人大报告表格定版 王丽君" xfId="7050"/>
    <cellStyle name="好_Book1_县公司_2016年1月13日人大报告表格定版 王丽君 2" xfId="7051"/>
    <cellStyle name="好_Book1_县公司_2016年1月13日人大报告表格定版 王丽君 2 2" xfId="7052"/>
    <cellStyle name="好_Book1_县公司_表4-3" xfId="7053"/>
    <cellStyle name="好_Book1_县公司_表8-2" xfId="7054"/>
    <cellStyle name="好_Book1_县公司_表8-3" xfId="7055"/>
    <cellStyle name="好_Book1_银行账户情况表_2010年12月 2" xfId="7056"/>
    <cellStyle name="好_Book1_银行账户情况表_2010年12月 2 2" xfId="7057"/>
    <cellStyle name="好_Book1_银行账户情况表_2010年12月 3" xfId="7058"/>
    <cellStyle name="好_Book1_银行账户情况表_2010年12月_2016年1月13日人大报告表格定版 王丽君" xfId="7059"/>
    <cellStyle name="好_Book1_银行账户情况表_2010年12月_2016年1月13日人大报告表格定版 王丽君 2" xfId="7060"/>
    <cellStyle name="好_Book1_银行账户情况表_2010年12月_2016年1月13日人大报告表格定版 王丽君 2 2" xfId="7061"/>
    <cellStyle name="好_Book1_银行账户情况表_2010年12月_表4-3" xfId="7062"/>
    <cellStyle name="好_Book1_银行账户情况表_2010年12月_表4-4 " xfId="7063"/>
    <cellStyle name="好_Book1_银行账户情况表_2010年12月_表8-2" xfId="7064"/>
    <cellStyle name="好_Book1_银行账户情况表_2010年12月_表8-3" xfId="7065"/>
    <cellStyle name="好_Book2 2" xfId="7066"/>
    <cellStyle name="好_Book2 2 2" xfId="7067"/>
    <cellStyle name="好_Book2 3" xfId="7068"/>
    <cellStyle name="好_Book2_2016年1月13日人大报告表格定版 王丽君" xfId="7069"/>
    <cellStyle name="好_Book2_2016年1月13日人大报告表格定版 王丽君 2" xfId="7070"/>
    <cellStyle name="好_Book2_2016年1月13日人大报告表格定版 王丽君 2 2" xfId="7071"/>
    <cellStyle name="好_Book2_表4-3" xfId="7072"/>
    <cellStyle name="好_Book2_表4-4 " xfId="7073"/>
    <cellStyle name="好_BR1" xfId="7074"/>
    <cellStyle name="好_BR1 2" xfId="7075"/>
    <cellStyle name="好_BR1 2 2" xfId="7076"/>
    <cellStyle name="好_BR1 2 2 2" xfId="7077"/>
    <cellStyle name="好_BR1 2 2 3" xfId="7078"/>
    <cellStyle name="好_BR1 2 2 3 2" xfId="7079"/>
    <cellStyle name="好_BR1 2 3" xfId="7080"/>
    <cellStyle name="好_BR1 2 3 2" xfId="7081"/>
    <cellStyle name="好_BR1 2 3 2 2" xfId="7082"/>
    <cellStyle name="好_BR1 2 3 3" xfId="7083"/>
    <cellStyle name="好_BR1 2 3 3 2" xfId="7084"/>
    <cellStyle name="好_BR1 2 4" xfId="7085"/>
    <cellStyle name="好_上报格式（经开区收支余）_表8-3 2" xfId="7086"/>
    <cellStyle name="好_BR1 2 4 2" xfId="7087"/>
    <cellStyle name="强调文字颜色 1 7" xfId="7088"/>
    <cellStyle name="好_BR1 2 4 2 2" xfId="7089"/>
    <cellStyle name="好_BR1 2 5" xfId="7090"/>
    <cellStyle name="好_BR1 2 5 2" xfId="7091"/>
    <cellStyle name="强调文字颜色 2 7" xfId="7092"/>
    <cellStyle name="好_BR1 2 6" xfId="7093"/>
    <cellStyle name="好_BR1 2 6 2" xfId="7094"/>
    <cellStyle name="强调文字颜色 3 7" xfId="7095"/>
    <cellStyle name="好_BR1 3" xfId="7096"/>
    <cellStyle name="好_BR1 3 2" xfId="7097"/>
    <cellStyle name="好_BR1 3 2 2" xfId="7098"/>
    <cellStyle name="好_BR1 3 2 2 2" xfId="7099"/>
    <cellStyle name="好_BR1 3 3" xfId="7100"/>
    <cellStyle name="好_BR1 3 3 2" xfId="7101"/>
    <cellStyle name="好_BR1 3 4" xfId="7102"/>
    <cellStyle name="好_BR1 3 4 2" xfId="7103"/>
    <cellStyle name="好_BR1 4" xfId="7104"/>
    <cellStyle name="好_BR1 4 2" xfId="7105"/>
    <cellStyle name="好_BR1 4 2 2" xfId="7106"/>
    <cellStyle name="好_BR1 4 3" xfId="7107"/>
    <cellStyle name="好_BR1 5" xfId="7108"/>
    <cellStyle name="好_BR1 5 2" xfId="7109"/>
    <cellStyle name="好_BR1 6 2" xfId="7110"/>
    <cellStyle name="好_BR1 7" xfId="7111"/>
    <cellStyle name="好_BR1 7 2" xfId="7112"/>
    <cellStyle name="好_BR1_代表处4.18周报" xfId="7113"/>
    <cellStyle name="好_BR1_代表处4.18周报 2" xfId="7114"/>
    <cellStyle name="好_BR1_代表处4.18周报 2 2" xfId="7115"/>
    <cellStyle name="好_BR1_代表处4.18周报 2 2 2" xfId="7116"/>
    <cellStyle name="好_BR1_代表处4.18周报 2 2 2 2" xfId="7117"/>
    <cellStyle name="好_BR1_代表处4.18周报 2 2 3" xfId="7118"/>
    <cellStyle name="好_BR1_代表处4.18周报 2 2 3 2" xfId="7119"/>
    <cellStyle name="好_BR1_代表处4.18周报 2 3" xfId="7120"/>
    <cellStyle name="好_BR1_代表处4.18周报 2 3 2" xfId="7121"/>
    <cellStyle name="好_BR1_代表处4.18周报 2 3 2 2" xfId="7122"/>
    <cellStyle name="好_BR1_代表处4.18周报 2 4" xfId="7123"/>
    <cellStyle name="好_BR1_代表处4.18周报 2 4 2" xfId="7124"/>
    <cellStyle name="一般_SGV" xfId="7125"/>
    <cellStyle name="好_BR1_代表处4.18周报 2 4 2 2" xfId="7126"/>
    <cellStyle name="好_BR1_代表处4.18周报 2 5" xfId="7127"/>
    <cellStyle name="好_BR1_代表处4.18周报 2 5 2" xfId="7128"/>
    <cellStyle name="好_BR1_代表处4.18周报 2 6 2" xfId="7129"/>
    <cellStyle name="好_BR1_代表处4.18周报 3" xfId="7130"/>
    <cellStyle name="好_BR1_代表处4.18周报 3 3" xfId="7131"/>
    <cellStyle name="好_BR1_代表处4.18周报 3 3 2" xfId="7132"/>
    <cellStyle name="好_BR1_代表处4.18周报 3 4" xfId="7133"/>
    <cellStyle name="好_BR1_代表处4.18周报 3 4 2" xfId="7134"/>
    <cellStyle name="好_BR1_代表处4.18周报 4" xfId="7135"/>
    <cellStyle name="好_BR2 2 2 3 2" xfId="7136"/>
    <cellStyle name="好_BR1_代表处4.18周报 4 2 2" xfId="7137"/>
    <cellStyle name="好_BR1_代表处4.18周报 4 3" xfId="7138"/>
    <cellStyle name="好_BR1_代表处4.18周报 5" xfId="7139"/>
    <cellStyle name="好_BR1_代表处4.18周报 5 2" xfId="7140"/>
    <cellStyle name="好_BR1_代表处4.18周报 6" xfId="7141"/>
    <cellStyle name="好_BR1_代表处4.18周报 6 2" xfId="7142"/>
    <cellStyle name="好_BR1_代表处4.18周报 7" xfId="7143"/>
    <cellStyle name="好_BR1_代表处4.18周报 7 2" xfId="7144"/>
    <cellStyle name="好_BR2 2" xfId="7145"/>
    <cellStyle name="好_BR2 2 2" xfId="7146"/>
    <cellStyle name="好_BR2 2 2 2" xfId="7147"/>
    <cellStyle name="好_BR2 2 2 2 2" xfId="7148"/>
    <cellStyle name="好_BR2 2 2 3" xfId="7149"/>
    <cellStyle name="好_BR2 2 3" xfId="7150"/>
    <cellStyle name="好_BR2 2 3 2" xfId="7151"/>
    <cellStyle name="好_BR2 2 3 2 2" xfId="7152"/>
    <cellStyle name="好_BR2 2 3 3" xfId="7153"/>
    <cellStyle name="好_BR2 2 3 3 2" xfId="7154"/>
    <cellStyle name="好_BR2 2 4" xfId="7155"/>
    <cellStyle name="好_BR2 2 4 2" xfId="7156"/>
    <cellStyle name="好_BR2 2 4 2 2" xfId="7157"/>
    <cellStyle name="好_BR2 2 5" xfId="7158"/>
    <cellStyle name="好_BR2 2 5 2" xfId="7159"/>
    <cellStyle name="好_BR2 2 6" xfId="7160"/>
    <cellStyle name="好_BR2 2 6 2" xfId="7161"/>
    <cellStyle name="好_BR2 3 3" xfId="7162"/>
    <cellStyle name="好_BR2 3 3 2" xfId="7163"/>
    <cellStyle name="好_BR2 3 4" xfId="7164"/>
    <cellStyle name="好_BR2 3 4 2" xfId="7165"/>
    <cellStyle name="好_BR2 4" xfId="7166"/>
    <cellStyle name="好_BR2 4 2" xfId="7167"/>
    <cellStyle name="好_BR2 4 2 2" xfId="7168"/>
    <cellStyle name="好_BR2 4 3" xfId="7169"/>
    <cellStyle name="好_BR2 6 2" xfId="7170"/>
    <cellStyle name="好_BR2 7" xfId="7171"/>
    <cellStyle name="好_BR2 7 2" xfId="7172"/>
    <cellStyle name="好_三季度－表二_表4-4 " xfId="7173"/>
    <cellStyle name="好_BR2_代表处4.18周报" xfId="7174"/>
    <cellStyle name="好_BR2_代表处4.18周报 2" xfId="7175"/>
    <cellStyle name="好_BR2_代表处4.18周报 2 2" xfId="7176"/>
    <cellStyle name="好_BR2_代表处4.18周报 2 2 2" xfId="7177"/>
    <cellStyle name="检查单元格 6 3" xfId="7178"/>
    <cellStyle name="好_BR2_代表处4.18周报 2 2 2 2" xfId="7179"/>
    <cellStyle name="好_BR2_代表处4.18周报 2 2 3" xfId="7180"/>
    <cellStyle name="好_BR2_代表处4.18周报 2 2 3 2" xfId="7181"/>
    <cellStyle name="好_BR2_代表处4.18周报 2 3 3 2" xfId="7182"/>
    <cellStyle name="好_BR2_代表处4.18周报 2 4" xfId="7183"/>
    <cellStyle name="好_BR2_代表处4.18周报 2 5" xfId="7184"/>
    <cellStyle name="好_BR2_代表处4.18周报 2 5 2" xfId="7185"/>
    <cellStyle name="好_BR2_代表处4.18周报 2 6" xfId="7186"/>
    <cellStyle name="好_BR2_代表处4.18周报 2 6 2" xfId="7187"/>
    <cellStyle name="好_BR2_代表处4.18周报 3" xfId="7188"/>
    <cellStyle name="好_BR2_代表处4.18周报 3 2" xfId="7189"/>
    <cellStyle name="好_BR2_代表处4.18周报 3 2 2" xfId="7190"/>
    <cellStyle name="好_BR2_代表处4.18周报 3 2 2 2" xfId="7191"/>
    <cellStyle name="好_BR2_代表处4.18周报 3 3" xfId="7192"/>
    <cellStyle name="好_BR2_代表处4.18周报 3 3 2" xfId="7193"/>
    <cellStyle name="好_BR2_代表处4.18周报 3 4" xfId="7194"/>
    <cellStyle name="好_BR2_代表处4.18周报 3 4 2" xfId="7195"/>
    <cellStyle name="好_BR2_代表处4.18周报 4" xfId="7196"/>
    <cellStyle name="好_BR2_代表处4.18周报 4 2" xfId="7197"/>
    <cellStyle name="好_BR2_代表处4.18周报 4 2 2" xfId="7198"/>
    <cellStyle name="好_地方配套按人均增幅控制8.30xl_表4-4 " xfId="7199"/>
    <cellStyle name="好_BR2_代表处4.18周报 4 3" xfId="7200"/>
    <cellStyle name="好_BR2_代表处4.18周报 5" xfId="7201"/>
    <cellStyle name="好_BR2_代表处4.18周报 7" xfId="7202"/>
    <cellStyle name="好_BR2_代表处4.18周报 7 2" xfId="7203"/>
    <cellStyle name="好_BR3" xfId="7204"/>
    <cellStyle name="好_BR3 2" xfId="7205"/>
    <cellStyle name="好_BR3 2 2" xfId="7206"/>
    <cellStyle name="好_BR3 2 2 2" xfId="7207"/>
    <cellStyle name="好_BR3 2 2 2 2" xfId="7208"/>
    <cellStyle name="好_BR3 2 2 3" xfId="7209"/>
    <cellStyle name="好_BR3 2 2 3 2" xfId="7210"/>
    <cellStyle name="好_BR3 2 3 2" xfId="7211"/>
    <cellStyle name="好_BR3 2 3 2 2" xfId="7212"/>
    <cellStyle name="好_BR3 2 4" xfId="7213"/>
    <cellStyle name="好_BR3 2 4 2" xfId="7214"/>
    <cellStyle name="好_BR3 2 4 2 2" xfId="7215"/>
    <cellStyle name="好_BR3 2 5" xfId="7216"/>
    <cellStyle name="强调文字颜色 6 2 3 2 2 2" xfId="7217"/>
    <cellStyle name="好_BR3 2 5 2" xfId="7218"/>
    <cellStyle name="好_BR3 2 6" xfId="7219"/>
    <cellStyle name="好_BR3 2 6 2" xfId="7220"/>
    <cellStyle name="好_BR3 3" xfId="7221"/>
    <cellStyle name="好_BR3 3 2" xfId="7222"/>
    <cellStyle name="好_BR3 3 2 2" xfId="7223"/>
    <cellStyle name="好_BR3 3 2 2 2" xfId="7224"/>
    <cellStyle name="好_BR3 3 3 2" xfId="7225"/>
    <cellStyle name="好_BR3 3 4" xfId="7226"/>
    <cellStyle name="好_BR3 3 4 2" xfId="7227"/>
    <cellStyle name="好_BR3 4" xfId="7228"/>
    <cellStyle name="好_BR3 4 2" xfId="7229"/>
    <cellStyle name="好_BR3 4 2 2" xfId="7230"/>
    <cellStyle name="好_BR3 4 3" xfId="7231"/>
    <cellStyle name="好_BR3 5" xfId="7232"/>
    <cellStyle name="好_BR3 5 2" xfId="7233"/>
    <cellStyle name="好_BR3 6" xfId="7234"/>
    <cellStyle name="好_义务教育阶段教职工人数（教育厅提供最终）_2016年1月13日人大报告表格定版 王丽君 2" xfId="7235"/>
    <cellStyle name="好_BR3 6 2" xfId="7236"/>
    <cellStyle name="好_义务教育阶段教职工人数（教育厅提供最终）_2016年1月13日人大报告表格定版 王丽君 2 2" xfId="7237"/>
    <cellStyle name="好_BR3 7" xfId="7238"/>
    <cellStyle name="好_义务教育阶段教职工人数（教育厅提供最终）_2016年1月13日人大报告表格定版 王丽君 3" xfId="7239"/>
    <cellStyle name="好_BR3 7 2" xfId="7240"/>
    <cellStyle name="好_义务教育阶段教职工人数（教育厅提供最终）_2016年1月13日人大报告表格定版 王丽君 3 2" xfId="7241"/>
    <cellStyle name="好_BR3_代表处4.18周报 2 2" xfId="7242"/>
    <cellStyle name="好_BR3_代表处4.18周报 2 2 2" xfId="7243"/>
    <cellStyle name="好_BR3_代表处4.18周报 2 4 2 2" xfId="7244"/>
    <cellStyle name="好_BR3_代表处4.18周报 2 5" xfId="7245"/>
    <cellStyle name="好_BR3_代表处4.18周报 2 5 2" xfId="7246"/>
    <cellStyle name="好_BR3_代表处4.18周报 2 6" xfId="7247"/>
    <cellStyle name="好_BR3_代表处4.18周报 2 6 2" xfId="7248"/>
    <cellStyle name="好_BR3_代表处4.18周报 3" xfId="7249"/>
    <cellStyle name="好_BR3_代表处4.18周报 3 2" xfId="7250"/>
    <cellStyle name="好_BR3_代表处4.18周报 3 2 2" xfId="7251"/>
    <cellStyle name="好_BR3_代表处4.18周报 3 2 2 2" xfId="7252"/>
    <cellStyle name="好_BR3_代表处4.18周报 4 2" xfId="7253"/>
    <cellStyle name="好_BR3_代表处4.18周报 4 2 2" xfId="7254"/>
    <cellStyle name="好_BR3_代表处4.18周报 4 3" xfId="7255"/>
    <cellStyle name="好_BR3_代表处4.18周报 5" xfId="7256"/>
    <cellStyle name="好_BR3_代表处4.18周报 5 2" xfId="7257"/>
    <cellStyle name="好_BR3_代表处4.18周报 6" xfId="7258"/>
    <cellStyle name="好_BR3_代表处4.18周报 6 2" xfId="7259"/>
    <cellStyle name="好_BR3_代表处4.18周报 7" xfId="7260"/>
    <cellStyle name="好_BR3_代表处4.18周报 7 2" xfId="7261"/>
    <cellStyle name="好_BR4" xfId="7262"/>
    <cellStyle name="好_BR4 2" xfId="7263"/>
    <cellStyle name="好_BR4 2 2" xfId="7264"/>
    <cellStyle name="好_BR4 2 2 2" xfId="7265"/>
    <cellStyle name="好_BR4 2 2 2 2" xfId="7266"/>
    <cellStyle name="好_BR4 2 2 3" xfId="7267"/>
    <cellStyle name="好_BR4 2 2 3 2" xfId="7268"/>
    <cellStyle name="好_BR4 2 3 2" xfId="7269"/>
    <cellStyle name="好_BR4 2 3 2 2" xfId="7270"/>
    <cellStyle name="好_BR4 2 3 3" xfId="7271"/>
    <cellStyle name="好_BR4 2 3 3 2" xfId="7272"/>
    <cellStyle name="好_BR4 2 4" xfId="7273"/>
    <cellStyle name="好_BR4 2 4 2" xfId="7274"/>
    <cellStyle name="好_BR4 2 4 2 2" xfId="7275"/>
    <cellStyle name="好_BR4 2 5" xfId="7276"/>
    <cellStyle name="好_BR4 2 5 2" xfId="7277"/>
    <cellStyle name="好_BR4 2 6" xfId="7278"/>
    <cellStyle name="好_BR4 2 6 2" xfId="7279"/>
    <cellStyle name="好_BR4 3" xfId="7280"/>
    <cellStyle name="好_BR4 3 2" xfId="7281"/>
    <cellStyle name="好_BR4 3 3 2" xfId="7282"/>
    <cellStyle name="好_BR4 3 4" xfId="7283"/>
    <cellStyle name="好_BR4 3 4 2" xfId="7284"/>
    <cellStyle name="好_BR4 4" xfId="7285"/>
    <cellStyle name="好_BR4 4 2" xfId="7286"/>
    <cellStyle name="好_BR4 4 2 2" xfId="7287"/>
    <cellStyle name="好_BR4 4 3" xfId="7288"/>
    <cellStyle name="好_BR4 5" xfId="7289"/>
    <cellStyle name="好_BR4 5 2" xfId="7290"/>
    <cellStyle name="好_BR4 6" xfId="7291"/>
    <cellStyle name="好_BR4 6 2" xfId="7292"/>
    <cellStyle name="好_BR4 7" xfId="7293"/>
    <cellStyle name="好_BR4 7 2" xfId="7294"/>
    <cellStyle name="好_BR4_代表处4.18周报" xfId="7295"/>
    <cellStyle name="好_BR4_代表处4.18周报 2" xfId="7296"/>
    <cellStyle name="好_BR4_代表处4.18周报 2 2" xfId="7297"/>
    <cellStyle name="好_BR4_代表处4.18周报 2 2 2 2" xfId="7298"/>
    <cellStyle name="好_BR4_代表处4.18周报 2 2 3 2" xfId="7299"/>
    <cellStyle name="好_BR4_代表处4.18周报 2 3" xfId="7300"/>
    <cellStyle name="好_BR4_代表处4.18周报 2 3 2" xfId="7301"/>
    <cellStyle name="好_BR4_代表处4.18周报 2 3 2 2" xfId="7302"/>
    <cellStyle name="好_BR4_代表处4.18周报 2 3 3" xfId="7303"/>
    <cellStyle name="好_BR4_代表处4.18周报 2 3 3 2" xfId="7304"/>
    <cellStyle name="好_BR4_代表处4.18周报 2 4" xfId="7305"/>
    <cellStyle name="好_BR4_代表处4.18周报 2 4 2" xfId="7306"/>
    <cellStyle name="好_BR4_代表处4.18周报 2 4 2 2" xfId="7307"/>
    <cellStyle name="好_BR4_代表处4.18周报 2 5" xfId="7308"/>
    <cellStyle name="小数 2" xfId="7309"/>
    <cellStyle name="好_BR4_代表处4.18周报 2 6" xfId="7310"/>
    <cellStyle name="小数 3" xfId="7311"/>
    <cellStyle name="好_BR4_代表处4.18周报 2 6 2" xfId="7312"/>
    <cellStyle name="好_表8-3_2016年各开发区收支预算草案（汇总） 2 3" xfId="7313"/>
    <cellStyle name="好_地方配套按人均增幅控制8.31（调整结案率后）xl_2016年1月13日人大报告表格定版 王丽君" xfId="7314"/>
    <cellStyle name="小数 3 2" xfId="7315"/>
    <cellStyle name="好_BR4_代表处4.18周报 3" xfId="7316"/>
    <cellStyle name="好_BR4_代表处4.18周报 3 2" xfId="7317"/>
    <cellStyle name="好_BR4_代表处4.18周报 3 2 2" xfId="7318"/>
    <cellStyle name="好_BR4_代表处4.18周报 3 2 2 2" xfId="7319"/>
    <cellStyle name="好_BR4_代表处4.18周报 3 4 2" xfId="7320"/>
    <cellStyle name="好_BR4_代表处4.18周报 4" xfId="7321"/>
    <cellStyle name="好_BR4_代表处4.18周报 4 2" xfId="7322"/>
    <cellStyle name="好_BR4_代表处4.18周报 4 2 2" xfId="7323"/>
    <cellStyle name="好_BR4_代表处4.18周报 5" xfId="7324"/>
    <cellStyle name="好_BR4_代表处4.18周报 5 2" xfId="7325"/>
    <cellStyle name="好_BR4_代表处4.18周报 6" xfId="7326"/>
    <cellStyle name="好_BR4_代表处4.18周报 6 2" xfId="7327"/>
    <cellStyle name="好_M01-2(州市补助收入)" xfId="7328"/>
    <cellStyle name="好_M01-2(州市补助收入) 2" xfId="7329"/>
    <cellStyle name="好_M01-2(州市补助收入) 2 2" xfId="7330"/>
    <cellStyle name="好_M01-2(州市补助收入) 3" xfId="7331"/>
    <cellStyle name="好_M01-2(州市补助收入) 4" xfId="7332"/>
    <cellStyle name="好_M01-2(州市补助收入)_2016年1月13日人大报告表格定版 王丽君" xfId="7333"/>
    <cellStyle name="好_M01-2(州市补助收入)_2016年1月13日人大报告表格定版 王丽君 3" xfId="7334"/>
    <cellStyle name="好_M01-2(州市补助收入)_表4-3" xfId="7335"/>
    <cellStyle name="好_M01-2(州市补助收入)_表4-4 " xfId="7336"/>
    <cellStyle name="好_M01-2(州市补助收入)_表8-3" xfId="7337"/>
    <cellStyle name="好_M03" xfId="7338"/>
    <cellStyle name="好_M03 2" xfId="7339"/>
    <cellStyle name="好_M03 2 2" xfId="7340"/>
    <cellStyle name="好_M03 3" xfId="7341"/>
    <cellStyle name="好_M03_2016年1月13日人大报告表格定版 王丽君 2" xfId="7342"/>
    <cellStyle name="好_M03_2016年1月13日人大报告表格定版 王丽君 2 2" xfId="7343"/>
    <cellStyle name="好_M03_表4-3" xfId="7344"/>
    <cellStyle name="强调文字颜色 1 2 3 4" xfId="7345"/>
    <cellStyle name="好_M03_表4-4 " xfId="7346"/>
    <cellStyle name="强调文字颜色 3 3 3 2" xfId="7347"/>
    <cellStyle name="好_M03_表8-2" xfId="7348"/>
    <cellStyle name="好_M03_表8-3" xfId="7349"/>
    <cellStyle name="好_Sheet1" xfId="7350"/>
    <cellStyle name="好_Sheet1 2" xfId="7351"/>
    <cellStyle name="好_Sheet1 2 2" xfId="7352"/>
    <cellStyle name="好_Sheet1 2 2 2" xfId="7353"/>
    <cellStyle name="好_Sheet1 3" xfId="7354"/>
    <cellStyle name="好_Sheet1 3 2" xfId="7355"/>
    <cellStyle name="好_YB01" xfId="7356"/>
    <cellStyle name="好_YB01 2" xfId="7357"/>
    <cellStyle name="好_表4-3" xfId="7358"/>
    <cellStyle name="好_表4-3 2" xfId="7359"/>
    <cellStyle name="好_表8-3 2" xfId="7360"/>
    <cellStyle name="好_表8-3 2 3" xfId="7361"/>
    <cellStyle name="好_表8-3 3" xfId="7362"/>
    <cellStyle name="好_表8-3 3 2" xfId="7363"/>
    <cellStyle name="好_表8-3_2015年1月17日人大报告表格定版" xfId="7364"/>
    <cellStyle name="好_表8-3_2015年1月17日人大报告表格定版 2" xfId="7365"/>
    <cellStyle name="好_表8-3_2015年1月17日人大报告表格定版 2 2" xfId="7366"/>
    <cellStyle name="好_表8-3_2015年1月17日人大报告表格定版 2 2 2" xfId="7367"/>
    <cellStyle name="好_表8-3_2015年1月17日人大报告表格定版 2 3" xfId="7368"/>
    <cellStyle name="好_表8-3_2015年1月17日人大报告表格定版 3" xfId="7369"/>
    <cellStyle name="好_表8-3_2015年1月17日人大报告表格定版 3 2" xfId="7370"/>
    <cellStyle name="好_表8-3_2015年1月17日人大报告表格定版（县区填报）" xfId="7371"/>
    <cellStyle name="好_表8-3_2015年1月17日人大报告表格定版（县区填报） 2" xfId="7372"/>
    <cellStyle name="好_表8-3_2015年1月17日人大报告表格定版（县区填报） 2 2" xfId="7373"/>
    <cellStyle name="好_表8-3_2015年1月17日人大报告表格定版（县区填报） 2 3" xfId="7374"/>
    <cellStyle name="好_表8-3_2015年1月17日人大报告表格定版（县区填报） 3" xfId="7375"/>
    <cellStyle name="好_表8-3_2015年1月17日人大报告表格定版（县区填报） 3 2" xfId="7376"/>
    <cellStyle name="好_表8-3_2016年1月11日人大报告表格" xfId="7377"/>
    <cellStyle name="好_表8-3_2016年1月11日人大报告表格 1" xfId="7378"/>
    <cellStyle name="好_表8-3_2016年1月11日人大报告表格 1 2 2" xfId="7379"/>
    <cellStyle name="好_表8-3_2016年1月11日人大报告表格 1 2 2 2" xfId="7380"/>
    <cellStyle name="好_表8-3_2016年1月11日人大报告表格 1 2 3" xfId="7381"/>
    <cellStyle name="好_表8-3_2016年1月11日人大报告表格 1 3 2" xfId="7382"/>
    <cellStyle name="好_表8-3_2016年1月11日人大报告表格 2" xfId="7383"/>
    <cellStyle name="好_表8-3_2016年1月11日人大报告表格 2 3" xfId="7384"/>
    <cellStyle name="好_表8-3_2016年1月11日人大报告表格 3" xfId="7385"/>
    <cellStyle name="好_表8-3_2016年1月11日人大报告表格 3 2" xfId="7386"/>
    <cellStyle name="好_表8-3_2016年1月13日人大报告表格定版 王丽君" xfId="7387"/>
    <cellStyle name="好_表8-3_2016年1月13日人大报告表格定版 王丽君 2" xfId="7388"/>
    <cellStyle name="好_表8-3_2016年1月13日人大报告表格定版 王丽君 2 2 2" xfId="7389"/>
    <cellStyle name="好_表8-3_2016年1月13日人大报告表格定版 王丽君 2 3" xfId="7390"/>
    <cellStyle name="好_表8-3_2016年1月13日人大报告表格定版 王丽君 3" xfId="7391"/>
    <cellStyle name="好_表8-3_2016年1月13日人大报告表格定版 王丽君 3 2" xfId="7392"/>
    <cellStyle name="好_表8-3_2016年各开发区收支预算草案（汇总）" xfId="7393"/>
    <cellStyle name="好_表8-3_2016年各开发区收支预算草案（汇总） 2 2 2" xfId="7394"/>
    <cellStyle name="好_表8-3_2016年南昌市市本级地方一般公共预算收入草案表" xfId="7395"/>
    <cellStyle name="好_表8-3_2016年南昌市市本级地方一般公共预算收入草案表 2" xfId="7396"/>
    <cellStyle name="好_表8-3_2016年南昌市市本级地方一般公共预算收入草案表 2 2" xfId="7397"/>
    <cellStyle name="好_表8-3_2016年南昌市市本级地方一般公共预算收入草案表 2 2 2" xfId="7398"/>
    <cellStyle name="好_表8-3_2016年南昌市市本级地方一般公共预算收入草案表 2 3" xfId="7399"/>
    <cellStyle name="好_表8-3_2016年南昌市市本级地方一般公共预算收入草案表 3" xfId="7400"/>
    <cellStyle name="好_表8-3_2016年南昌市市本级地方一般公共预算收入草案表 3 2" xfId="7401"/>
    <cellStyle name="好_表二--电子版" xfId="7402"/>
    <cellStyle name="好_表二--电子版 2" xfId="7403"/>
    <cellStyle name="好_表二--电子版 2 2" xfId="7404"/>
    <cellStyle name="好_表二--电子版 3" xfId="7405"/>
    <cellStyle name="好_表二--电子版 3 2" xfId="7406"/>
    <cellStyle name="好_表二--电子版 4" xfId="7407"/>
    <cellStyle name="好_不用软件计算9.1不考虑经费管理评价xl" xfId="7408"/>
    <cellStyle name="好_不用软件计算9.1不考虑经费管理评价xl 2" xfId="7409"/>
    <cellStyle name="好_不用软件计算9.1不考虑经费管理评价xl 2 2" xfId="7410"/>
    <cellStyle name="好_不用软件计算9.1不考虑经费管理评价xl 2 2 2" xfId="7411"/>
    <cellStyle name="好_不用软件计算9.1不考虑经费管理评价xl 2 3" xfId="7412"/>
    <cellStyle name="好_不用软件计算9.1不考虑经费管理评价xl 3" xfId="7413"/>
    <cellStyle name="好_不用软件计算9.1不考虑经费管理评价xl 4" xfId="7414"/>
    <cellStyle name="好_不用软件计算9.1不考虑经费管理评价xl 4 2" xfId="7415"/>
    <cellStyle name="好_不用软件计算9.1不考虑经费管理评价xl_2016年1月13日人大报告表格定版 王丽君" xfId="7416"/>
    <cellStyle name="好_不用软件计算9.1不考虑经费管理评价xl_2016年1月13日人大报告表格定版 王丽君 2" xfId="7417"/>
    <cellStyle name="好_不用软件计算9.1不考虑经费管理评价xl_2016年1月13日人大报告表格定版 王丽君 2 2" xfId="7418"/>
    <cellStyle name="好_不用软件计算9.1不考虑经费管理评价xl_2016年1月13日人大报告表格定版 王丽君 2 2 2" xfId="7419"/>
    <cellStyle name="好_不用软件计算9.1不考虑经费管理评价xl_2016年1月13日人大报告表格定版 王丽君 2 3" xfId="7420"/>
    <cellStyle name="好_不用软件计算9.1不考虑经费管理评价xl_2016年1月13日人大报告表格定版 王丽君 3" xfId="7421"/>
    <cellStyle name="好_不用软件计算9.1不考虑经费管理评价xl_表4-3" xfId="7422"/>
    <cellStyle name="好_不用软件计算9.1不考虑经费管理评价xl_表4-3 2" xfId="7423"/>
    <cellStyle name="好_不用软件计算9.1不考虑经费管理评价xl_表4-4 " xfId="7424"/>
    <cellStyle name="好_不用软件计算9.1不考虑经费管理评价xl_表4-4  2" xfId="7425"/>
    <cellStyle name="好_不用软件计算9.1不考虑经费管理评价xl_表8-2" xfId="7426"/>
    <cellStyle name="好_不用软件计算9.1不考虑经费管理评价xl_表8-2 2" xfId="7427"/>
    <cellStyle name="好_不用软件计算9.1不考虑经费管理评价xl_表8-3 2" xfId="7428"/>
    <cellStyle name="好_财政供养人员" xfId="7429"/>
    <cellStyle name="好_财政供养人员 2" xfId="7430"/>
    <cellStyle name="好_财政供养人员 2 3" xfId="7431"/>
    <cellStyle name="好_财政供养人员 3" xfId="7432"/>
    <cellStyle name="好_财政供养人员 3 2" xfId="7433"/>
    <cellStyle name="好_财政供养人员 4" xfId="7434"/>
    <cellStyle name="好_财政供养人员 4 2" xfId="7435"/>
    <cellStyle name="好_财政供养人员_2016年1月13日人大报告表格定版 王丽君" xfId="7436"/>
    <cellStyle name="好_财政供养人员_2016年1月13日人大报告表格定版 王丽君 2" xfId="7437"/>
    <cellStyle name="好_财政供养人员_2016年1月13日人大报告表格定版 王丽君 2 2" xfId="7438"/>
    <cellStyle name="好_财政供养人员_2016年1月13日人大报告表格定版 王丽君 2 2 2" xfId="7439"/>
    <cellStyle name="好_财政供养人员_2016年1月13日人大报告表格定版 王丽君 2 3" xfId="7440"/>
    <cellStyle name="好_财政供养人员_2016年1月13日人大报告表格定版 王丽君 3" xfId="7441"/>
    <cellStyle name="好_财政供养人员_2016年1月13日人大报告表格定版 王丽君 3 2" xfId="7442"/>
    <cellStyle name="好_财政供养人员_表4-4 " xfId="7443"/>
    <cellStyle name="好_财政供养人员_表4-4  2" xfId="7444"/>
    <cellStyle name="好_财政供养人员_表8-2" xfId="7445"/>
    <cellStyle name="好_财政供养人员_表8-3" xfId="7446"/>
    <cellStyle name="好_财政供养人员_表8-3 2" xfId="7447"/>
    <cellStyle name="好_财政支出对上级的依赖程度_2016年1月13日人大报告表格定版 王丽君" xfId="7448"/>
    <cellStyle name="好_财政支出对上级的依赖程度_表4-3" xfId="7449"/>
    <cellStyle name="好_财政支出对上级的依赖程度_表4-4 " xfId="7450"/>
    <cellStyle name="好_城建部门" xfId="7451"/>
    <cellStyle name="好_城建部门 2" xfId="7452"/>
    <cellStyle name="好_城建部门_2016年1月13日人大报告表格定版 王丽君" xfId="7453"/>
    <cellStyle name="好_城建部门_表4-3" xfId="7454"/>
    <cellStyle name="好_城建部门_表4-4 " xfId="7455"/>
    <cellStyle name="好_城建部门_表8-2" xfId="7456"/>
    <cellStyle name="好_城建部门_表8-3" xfId="7457"/>
    <cellStyle name="好_地方配套按人均增幅控制8.30xl" xfId="7458"/>
    <cellStyle name="好_地方配套按人均增幅控制8.30xl 2" xfId="7459"/>
    <cellStyle name="好_地方配套按人均增幅控制8.30xl 2 2" xfId="7460"/>
    <cellStyle name="好_地方配套按人均增幅控制8.30xl 2 2 2" xfId="7461"/>
    <cellStyle name="好_地方配套按人均增幅控制8.30xl 2 3" xfId="7462"/>
    <cellStyle name="好_地方配套按人均增幅控制8.30xl 4" xfId="7463"/>
    <cellStyle name="好_地方配套按人均增幅控制8.30xl 4 2" xfId="7464"/>
    <cellStyle name="好_地方配套按人均增幅控制8.30xl_2016年1月13日人大报告表格定版 王丽君" xfId="7465"/>
    <cellStyle name="好_地方配套按人均增幅控制8.30xl_2016年1月13日人大报告表格定版 王丽君 2" xfId="7466"/>
    <cellStyle name="好_地方配套按人均增幅控制8.30xl_2016年1月13日人大报告表格定版 王丽君 2 2" xfId="7467"/>
    <cellStyle name="好_地方配套按人均增幅控制8.30xl_2016年1月13日人大报告表格定版 王丽君 2 2 2" xfId="7468"/>
    <cellStyle name="好_地方配套按人均增幅控制8.30xl_2016年1月13日人大报告表格定版 王丽君 2 3" xfId="7469"/>
    <cellStyle name="好_地方配套按人均增幅控制8.30xl_2016年1月13日人大报告表格定版 王丽君 3" xfId="7470"/>
    <cellStyle name="好_地方配套按人均增幅控制8.30xl_2016年1月13日人大报告表格定版 王丽君 3 2" xfId="7471"/>
    <cellStyle name="好_地方配套按人均增幅控制8.30xl_表4-3" xfId="7472"/>
    <cellStyle name="好_地方配套按人均增幅控制8.30xl_表4-3 2" xfId="7473"/>
    <cellStyle name="好_地方配套按人均增幅控制8.30xl_表4-4  2" xfId="7474"/>
    <cellStyle name="好_地方配套按人均增幅控制8.30xl_表8-2" xfId="7475"/>
    <cellStyle name="好_地方配套按人均增幅控制8.30xl_表8-2 2" xfId="7476"/>
    <cellStyle name="好_地方配套按人均增幅控制8.30xl_表8-3" xfId="7477"/>
    <cellStyle name="好_地方配套按人均增幅控制8.30xl_表8-3 2" xfId="7478"/>
    <cellStyle name="好_地方配套按人均增幅控制8.30一般预算平均增幅、人均可用财力平均增幅两次控制、社会治安系数调整、案件数调整xl 2" xfId="7479"/>
    <cellStyle name="好_地方配套按人均增幅控制8.30一般预算平均增幅、人均可用财力平均增幅两次控制、社会治安系数调整、案件数调整xl 2 2" xfId="7480"/>
    <cellStyle name="好_地方配套按人均增幅控制8.30一般预算平均增幅、人均可用财力平均增幅两次控制、社会治安系数调整、案件数调整xl 2 2 2" xfId="7481"/>
    <cellStyle name="好_地方配套按人均增幅控制8.30一般预算平均增幅、人均可用财力平均增幅两次控制、社会治安系数调整、案件数调整xl 2 3" xfId="7482"/>
    <cellStyle name="好_地方配套按人均增幅控制8.30一般预算平均增幅、人均可用财力平均增幅两次控制、社会治安系数调整、案件数调整xl 3" xfId="7483"/>
    <cellStyle name="好_地方配套按人均增幅控制8.30一般预算平均增幅、人均可用财力平均增幅两次控制、社会治安系数调整、案件数调整xl 3 2" xfId="7484"/>
    <cellStyle name="好_地方配套按人均增幅控制8.30一般预算平均增幅、人均可用财力平均增幅两次控制、社会治安系数调整、案件数调整xl 4" xfId="7485"/>
    <cellStyle name="好_地方配套按人均增幅控制8.30一般预算平均增幅、人均可用财力平均增幅两次控制、社会治安系数调整、案件数调整xl_2016年1月13日人大报告表格定版 王丽君" xfId="7486"/>
    <cellStyle name="好_地方配套按人均增幅控制8.30一般预算平均增幅、人均可用财力平均增幅两次控制、社会治安系数调整、案件数调整xl_2016年1月13日人大报告表格定版 王丽君 2" xfId="7487"/>
    <cellStyle name="好_地方配套按人均增幅控制8.30一般预算平均增幅、人均可用财力平均增幅两次控制、社会治安系数调整、案件数调整xl_2016年1月13日人大报告表格定版 王丽君 2 2" xfId="7488"/>
    <cellStyle name="好_地方配套按人均增幅控制8.30一般预算平均增幅、人均可用财力平均增幅两次控制、社会治安系数调整、案件数调整xl_2016年1月13日人大报告表格定版 王丽君 2 2 2" xfId="7489"/>
    <cellStyle name="好_地方配套按人均增幅控制8.30一般预算平均增幅、人均可用财力平均增幅两次控制、社会治安系数调整、案件数调整xl_2016年1月13日人大报告表格定版 王丽君 2 3" xfId="7490"/>
    <cellStyle name="好_地方配套按人均增幅控制8.30一般预算平均增幅、人均可用财力平均增幅两次控制、社会治安系数调整、案件数调整xl_表4-3" xfId="7491"/>
    <cellStyle name="好_地方配套按人均增幅控制8.30一般预算平均增幅、人均可用财力平均增幅两次控制、社会治安系数调整、案件数调整xl_表4-3 2" xfId="7492"/>
    <cellStyle name="好_地方配套按人均增幅控制8.30一般预算平均增幅、人均可用财力平均增幅两次控制、社会治安系数调整、案件数调整xl_表4-4 " xfId="7493"/>
    <cellStyle name="好_地方配套按人均增幅控制8.30一般预算平均增幅、人均可用财力平均增幅两次控制、社会治安系数调整、案件数调整xl_表4-4  2" xfId="7494"/>
    <cellStyle name="好_地方配套按人均增幅控制8.30一般预算平均增幅、人均可用财力平均增幅两次控制、社会治安系数调整、案件数调整xl_表8-2" xfId="7495"/>
    <cellStyle name="好_地方配套按人均增幅控制8.30一般预算平均增幅、人均可用财力平均增幅两次控制、社会治安系数调整、案件数调整xl_表8-2 2" xfId="7496"/>
    <cellStyle name="好_地方配套按人均增幅控制8.30一般预算平均增幅、人均可用财力平均增幅两次控制、社会治安系数调整、案件数调整xl_表8-3" xfId="7497"/>
    <cellStyle name="好_地方配套按人均增幅控制8.30一般预算平均增幅、人均可用财力平均增幅两次控制、社会治安系数调整、案件数调整xl_表8-3 2" xfId="7498"/>
    <cellStyle name="好_地方配套按人均增幅控制8.31（调整结案率后）xl" xfId="7499"/>
    <cellStyle name="好_地方配套按人均增幅控制8.31（调整结案率后）xl 2" xfId="7500"/>
    <cellStyle name="好_地方配套按人均增幅控制8.31（调整结案率后）xl 2 2" xfId="7501"/>
    <cellStyle name="好_地方配套按人均增幅控制8.31（调整结案率后）xl 2 2 2" xfId="7502"/>
    <cellStyle name="好_地方配套按人均增幅控制8.31（调整结案率后）xl 2 3" xfId="7503"/>
    <cellStyle name="好_地方配套按人均增幅控制8.31（调整结案率后）xl 3" xfId="7504"/>
    <cellStyle name="好_地方配套按人均增幅控制8.31（调整结案率后）xl 3 2" xfId="7505"/>
    <cellStyle name="好_地方配套按人均增幅控制8.31（调整结案率后）xl 4" xfId="7506"/>
    <cellStyle name="好_地方配套按人均增幅控制8.31（调整结案率后）xl 4 2" xfId="7507"/>
    <cellStyle name="好_地方配套按人均增幅控制8.31（调整结案率后）xl_2016年1月13日人大报告表格定版 王丽君 2" xfId="7508"/>
    <cellStyle name="好_地方配套按人均增幅控制8.31（调整结案率后）xl_2016年1月13日人大报告表格定版 王丽君 2 2" xfId="7509"/>
    <cellStyle name="好_地方配套按人均增幅控制8.31（调整结案率后）xl_2016年1月13日人大报告表格定版 王丽君 2 2 2" xfId="7510"/>
    <cellStyle name="好_地方配套按人均增幅控制8.31（调整结案率后）xl_2016年1月13日人大报告表格定版 王丽君 2 3" xfId="7511"/>
    <cellStyle name="好_地方配套按人均增幅控制8.31（调整结案率后）xl_2016年1月13日人大报告表格定版 王丽君 3" xfId="7512"/>
    <cellStyle name="好_地方配套按人均增幅控制8.31（调整结案率后）xl_2016年1月13日人大报告表格定版 王丽君 3 2" xfId="7513"/>
    <cellStyle name="好_地方配套按人均增幅控制8.31（调整结案率后）xl_表4-3" xfId="7514"/>
    <cellStyle name="好_地方配套按人均增幅控制8.31（调整结案率后）xl_表4-3 2" xfId="7515"/>
    <cellStyle name="好_地方配套按人均增幅控制8.31（调整结案率后）xl_表4-4 " xfId="7516"/>
    <cellStyle name="好_地方配套按人均增幅控制8.31（调整结案率后）xl_表4-4  2" xfId="7517"/>
    <cellStyle name="好_地方配套按人均增幅控制8.31（调整结案率后）xl_表8-2" xfId="7518"/>
    <cellStyle name="好_地方配套按人均增幅控制8.31（调整结案率后）xl_表8-3" xfId="7519"/>
    <cellStyle name="好_第五部分(才淼、饶永宏）" xfId="7520"/>
    <cellStyle name="好_第五部分(才淼、饶永宏） 2" xfId="7521"/>
    <cellStyle name="好_第五部分(才淼、饶永宏） 2 2" xfId="7522"/>
    <cellStyle name="好_第五部分(才淼、饶永宏） 3" xfId="7523"/>
    <cellStyle name="好_第五部分(才淼、饶永宏）_表4-3" xfId="7524"/>
    <cellStyle name="好_第五部分(才淼、饶永宏）_表4-4 " xfId="7525"/>
    <cellStyle name="好_第五部分(才淼、饶永宏）_表8-2" xfId="7526"/>
    <cellStyle name="好_第五部分(才淼、饶永宏）_表8-3" xfId="7527"/>
    <cellStyle name="好_县级公安机关公用经费标准奖励测算方案（定稿）_表4-4 " xfId="7528"/>
    <cellStyle name="好_第一部分：综合全" xfId="7529"/>
    <cellStyle name="好_第一部分：综合全 2" xfId="7530"/>
    <cellStyle name="好_第一部分：综合全_2016年1月13日人大报告表格定版 王丽君" xfId="7531"/>
    <cellStyle name="好_第一部分：综合全_表4-3" xfId="7532"/>
    <cellStyle name="好_第一部分：综合全_表4-4 " xfId="7533"/>
    <cellStyle name="好_三季度－表二_表8-3 2" xfId="7534"/>
    <cellStyle name="好_第一部分：综合全_表8-2" xfId="7535"/>
    <cellStyle name="好_第一部分：综合全_表8-3" xfId="7536"/>
    <cellStyle name="好_附件1" xfId="7537"/>
    <cellStyle name="好_云南水利电力有限公司_2016年1月13日人大报告表格定版 王丽君 2 2 2" xfId="7538"/>
    <cellStyle name="好_附件1 2" xfId="7539"/>
    <cellStyle name="好_汇总" xfId="7540"/>
    <cellStyle name="好_汇总 2" xfId="7541"/>
    <cellStyle name="好_汇总 2 2" xfId="7542"/>
    <cellStyle name="好_汇总 2 2 2" xfId="7543"/>
    <cellStyle name="好_汇总 2 3" xfId="7544"/>
    <cellStyle name="好_汇总 3" xfId="7545"/>
    <cellStyle name="好_汇总 3 2" xfId="7546"/>
    <cellStyle name="好_汇总 4" xfId="7547"/>
    <cellStyle name="好_汇总 4 2" xfId="7548"/>
    <cellStyle name="好_汇总_2016年1月13日人大报告表格定版 王丽君" xfId="7549"/>
    <cellStyle name="好_汇总_2016年1月13日人大报告表格定版 王丽君 2" xfId="7550"/>
    <cellStyle name="好_汇总_2016年1月13日人大报告表格定版 王丽君 2 2" xfId="7551"/>
    <cellStyle name="好_汇总_2016年1月13日人大报告表格定版 王丽君 2 2 2" xfId="7552"/>
    <cellStyle name="好_汇总_2016年1月13日人大报告表格定版 王丽君 2 3" xfId="7553"/>
    <cellStyle name="好_汇总_2016年1月13日人大报告表格定版 王丽君 3" xfId="7554"/>
    <cellStyle name="好_汇总_2016年1月13日人大报告表格定版 王丽君 3 2" xfId="7555"/>
    <cellStyle name="好_汇总_表4-3" xfId="7556"/>
    <cellStyle name="好_汇总_表4-3 2" xfId="7557"/>
    <cellStyle name="好_汇总_表4-4 " xfId="7558"/>
    <cellStyle name="好_汇总_表4-4  2" xfId="7559"/>
    <cellStyle name="好_汇总_表8-2 2" xfId="7560"/>
    <cellStyle name="好_汇总_表8-3" xfId="7561"/>
    <cellStyle name="好_汇总_表8-3 2" xfId="7562"/>
    <cellStyle name="好_汇总-县级财政报表附表" xfId="7563"/>
    <cellStyle name="好_汇总-县级财政报表附表 2" xfId="7564"/>
    <cellStyle name="好_汇总-县级财政报表附表 3" xfId="7565"/>
    <cellStyle name="好_基础数据分析" xfId="7566"/>
    <cellStyle name="好_基础数据分析 2" xfId="7567"/>
    <cellStyle name="好_基础数据分析 2 2" xfId="7568"/>
    <cellStyle name="好_基础数据分析 2 2 2" xfId="7569"/>
    <cellStyle name="好_基础数据分析 2 3" xfId="7570"/>
    <cellStyle name="好_基础数据分析 3" xfId="7571"/>
    <cellStyle name="好_基础数据分析 4" xfId="7572"/>
    <cellStyle name="好_基础数据分析 4 2" xfId="7573"/>
    <cellStyle name="好_基础数据分析_2016年1月13日人大报告表格定版 王丽君" xfId="7574"/>
    <cellStyle name="好_基础数据分析_2016年1月13日人大报告表格定版 王丽君 2" xfId="7575"/>
    <cellStyle name="好_基础数据分析_2016年1月13日人大报告表格定版 王丽君 2 2" xfId="7576"/>
    <cellStyle name="好_基础数据分析_2016年1月13日人大报告表格定版 王丽君 2 2 2" xfId="7577"/>
    <cellStyle name="好_基础数据分析_2016年1月13日人大报告表格定版 王丽君 2 3" xfId="7578"/>
    <cellStyle name="好_基础数据分析_2016年1月13日人大报告表格定版 王丽君 3" xfId="7579"/>
    <cellStyle name="好_基础数据分析_2016年1月13日人大报告表格定版 王丽君 3 2" xfId="7580"/>
    <cellStyle name="好_基础数据分析_表4-3" xfId="7581"/>
    <cellStyle name="好_基础数据分析_表4-3 2" xfId="7582"/>
    <cellStyle name="好_基础数据分析_表4-4 " xfId="7583"/>
    <cellStyle name="好_基础数据分析_表8-2" xfId="7584"/>
    <cellStyle name="好_基础数据分析_表8-2 2" xfId="7585"/>
    <cellStyle name="好_基础数据分析_表8-3" xfId="7586"/>
    <cellStyle name="好_基础数据分析_表8-3 2" xfId="7587"/>
    <cellStyle name="好_检验表" xfId="7588"/>
    <cellStyle name="好_检验表 2" xfId="7589"/>
    <cellStyle name="好_检验表（调整后）" xfId="7590"/>
    <cellStyle name="好_检验表（调整后） 2" xfId="7591"/>
    <cellStyle name="好_检验表（调整后）_2016年1月13日人大报告表格定版 王丽君" xfId="7592"/>
    <cellStyle name="好_检验表（调整后）_表4-3" xfId="7593"/>
    <cellStyle name="好_检验表（调整后）_表8-2" xfId="7594"/>
    <cellStyle name="好_检验表（调整后）_表8-3" xfId="7595"/>
    <cellStyle name="好_检验表_2016年1月13日人大报告表格定版 王丽君" xfId="7596"/>
    <cellStyle name="好_检验表_表4-3" xfId="7597"/>
    <cellStyle name="好_检验表_表4-4 " xfId="7598"/>
    <cellStyle name="好_检验表_表8-3" xfId="7599"/>
    <cellStyle name="好_建行" xfId="7600"/>
    <cellStyle name="好_建行 2" xfId="7601"/>
    <cellStyle name="好_建行 2 2" xfId="7602"/>
    <cellStyle name="好_建行 2 2 2" xfId="7603"/>
    <cellStyle name="好_建行 2 3" xfId="7604"/>
    <cellStyle name="好_建行 3" xfId="7605"/>
    <cellStyle name="好_建行 3 2" xfId="7606"/>
    <cellStyle name="好_建行 4" xfId="7607"/>
    <cellStyle name="好_建行 4 2" xfId="7608"/>
    <cellStyle name="好_建行_2016年1月13日人大报告表格定版 王丽君" xfId="7609"/>
    <cellStyle name="好_建行_2016年1月13日人大报告表格定版 王丽君 2" xfId="7610"/>
    <cellStyle name="好_建行_2016年1月13日人大报告表格定版 王丽君 2 2" xfId="7611"/>
    <cellStyle name="好_建行_2016年1月13日人大报告表格定版 王丽君 2 2 2" xfId="7612"/>
    <cellStyle name="好_建行_2016年1月13日人大报告表格定版 王丽君 2 3" xfId="7613"/>
    <cellStyle name="好_建行_2016年1月13日人大报告表格定版 王丽君 3" xfId="7614"/>
    <cellStyle name="好_建行_2016年1月13日人大报告表格定版 王丽君 3 2" xfId="7615"/>
    <cellStyle name="好_建行_表4-3" xfId="7616"/>
    <cellStyle name="适中 2 2 2" xfId="7617"/>
    <cellStyle name="好_建行_表4-4 " xfId="7618"/>
    <cellStyle name="好_建行_表4-4  2" xfId="7619"/>
    <cellStyle name="好_奖励补助测算5.22测试" xfId="7620"/>
    <cellStyle name="好_奖励补助测算5.22测试 2" xfId="7621"/>
    <cellStyle name="好_奖励补助测算5.22测试 2 2" xfId="7622"/>
    <cellStyle name="好_奖励补助测算5.22测试 2 2 2" xfId="7623"/>
    <cellStyle name="好_奖励补助测算5.22测试 2 3" xfId="7624"/>
    <cellStyle name="好_奖励补助测算5.22测试 3" xfId="7625"/>
    <cellStyle name="好_奖励补助测算5.22测试 3 2" xfId="7626"/>
    <cellStyle name="好_奖励补助测算5.22测试 4" xfId="7627"/>
    <cellStyle name="好_奖励补助测算5.22测试 4 2" xfId="7628"/>
    <cellStyle name="好_奖励补助测算5.22测试_2016年1月13日人大报告表格定版 王丽君" xfId="7629"/>
    <cellStyle name="强调文字颜色 3 5" xfId="7630"/>
    <cellStyle name="好_奖励补助测算5.22测试_2016年1月13日人大报告表格定版 王丽君 2" xfId="7631"/>
    <cellStyle name="强调文字颜色 3 5 2" xfId="7632"/>
    <cellStyle name="好_奖励补助测算5.22测试_2016年1月13日人大报告表格定版 王丽君 2 2" xfId="7633"/>
    <cellStyle name="强调文字颜色 3 5 2 2" xfId="7634"/>
    <cellStyle name="好_奖励补助测算5.22测试_2016年1月13日人大报告表格定版 王丽君 2 2 2" xfId="7635"/>
    <cellStyle name="好_奖励补助测算5.22测试_2016年1月13日人大报告表格定版 王丽君 2 3" xfId="7636"/>
    <cellStyle name="好_奖励补助测算5.22测试_2016年1月13日人大报告表格定版 王丽君 3" xfId="7637"/>
    <cellStyle name="好_奖励补助测算5.22测试_2016年1月13日人大报告表格定版 王丽君 3 2" xfId="7638"/>
    <cellStyle name="好_奖励补助测算5.22测试_表4-3" xfId="7639"/>
    <cellStyle name="好_奖励补助测算5.22测试_表4-3 2" xfId="7640"/>
    <cellStyle name="好_奖励补助测算5.22测试_表4-4 " xfId="7641"/>
    <cellStyle name="好_奖励补助测算5.22测试_表4-4  2" xfId="7642"/>
    <cellStyle name="好_奖励补助测算5.22测试_表8-2" xfId="7643"/>
    <cellStyle name="好_奖励补助测算5.22测试_表8-2 2" xfId="7644"/>
    <cellStyle name="好_奖励补助测算5.22测试_表8-3" xfId="7645"/>
    <cellStyle name="好_奖励补助测算5.22测试_表8-3 2" xfId="7646"/>
    <cellStyle name="好_奖励补助测算5.23新" xfId="7647"/>
    <cellStyle name="好_奖励补助测算5.23新 2" xfId="7648"/>
    <cellStyle name="好_奖励补助测算5.23新 2 2" xfId="7649"/>
    <cellStyle name="好_奖励补助测算5.23新 2 2 2" xfId="7650"/>
    <cellStyle name="好_奖励补助测算5.23新 2 3" xfId="7651"/>
    <cellStyle name="好_教育厅提供义务教育及高中教师人数（2009年1月6日） 2 2 2" xfId="7652"/>
    <cellStyle name="好_奖励补助测算5.23新 3" xfId="7653"/>
    <cellStyle name="好_奖励补助测算5.23新 3 2" xfId="7654"/>
    <cellStyle name="好_奖励补助测算5.23新 4" xfId="7655"/>
    <cellStyle name="好_奖励补助测算5.23新 4 2" xfId="7656"/>
    <cellStyle name="好_奖励补助测算5.23新_2016年1月13日人大报告表格定版 王丽君" xfId="7657"/>
    <cellStyle name="好_奖励补助测算5.23新_2016年1月13日人大报告表格定版 王丽君 2" xfId="7658"/>
    <cellStyle name="好_奖励补助测算5.23新_2016年1月13日人大报告表格定版 王丽君 2 2" xfId="7659"/>
    <cellStyle name="好_奖励补助测算5.23新_2016年1月13日人大报告表格定版 王丽君 2 2 2" xfId="7660"/>
    <cellStyle name="好_奖励补助测算5.23新_2016年1月13日人大报告表格定版 王丽君 2 3" xfId="7661"/>
    <cellStyle name="好_奖励补助测算5.23新_2016年1月13日人大报告表格定版 王丽君 3" xfId="7662"/>
    <cellStyle name="好_奖励补助测算5.23新_2016年1月13日人大报告表格定版 王丽君 3 2" xfId="7663"/>
    <cellStyle name="好_奖励补助测算5.23新_表4-3" xfId="7664"/>
    <cellStyle name="好_奖励补助测算5.23新_表4-3 2" xfId="7665"/>
    <cellStyle name="好_奖励补助测算5.23新_表4-4 " xfId="7666"/>
    <cellStyle name="好_奖励补助测算5.23新_表4-4  2" xfId="7667"/>
    <cellStyle name="好_奖励补助测算5.23新_表8-2 2" xfId="7668"/>
    <cellStyle name="好_奖励补助测算5.23新_表8-3 2" xfId="7669"/>
    <cellStyle name="好_奖励补助测算5.24冯铸" xfId="7670"/>
    <cellStyle name="好_奖励补助测算5.24冯铸 2" xfId="7671"/>
    <cellStyle name="好_奖励补助测算5.24冯铸 2 2" xfId="7672"/>
    <cellStyle name="好_奖励补助测算5.24冯铸 2 2 2" xfId="7673"/>
    <cellStyle name="好_奖励补助测算5.24冯铸 2 3" xfId="7674"/>
    <cellStyle name="好_奖励补助测算5.24冯铸 4" xfId="7675"/>
    <cellStyle name="好_奖励补助测算5.24冯铸 4 2" xfId="7676"/>
    <cellStyle name="好_奖励补助测算5.24冯铸_2016年1月13日人大报告表格定版 王丽君" xfId="7677"/>
    <cellStyle name="好_奖励补助测算5.24冯铸_2016年1月13日人大报告表格定版 王丽君 2" xfId="7678"/>
    <cellStyle name="好_奖励补助测算5.24冯铸_2016年1月13日人大报告表格定版 王丽君 2 2" xfId="7679"/>
    <cellStyle name="好_奖励补助测算5.24冯铸_2016年1月13日人大报告表格定版 王丽君 2 2 2" xfId="7680"/>
    <cellStyle name="好_奖励补助测算5.24冯铸_2016年1月13日人大报告表格定版 王丽君 2 3" xfId="7681"/>
    <cellStyle name="好_奖励补助测算5.24冯铸_2016年1月13日人大报告表格定版 王丽君 3" xfId="7682"/>
    <cellStyle name="好_奖励补助测算5.24冯铸_2016年1月13日人大报告表格定版 王丽君 3 2" xfId="7683"/>
    <cellStyle name="好_奖励补助测算5.24冯铸_表4-3" xfId="7684"/>
    <cellStyle name="好_奖励补助测算5.24冯铸_表4-3 2" xfId="7685"/>
    <cellStyle name="好_奖励补助测算5.24冯铸_表4-4  2" xfId="7686"/>
    <cellStyle name="好_奖励补助测算5.24冯铸_表8-2" xfId="7687"/>
    <cellStyle name="好_奖励补助测算5.24冯铸_表8-2 2" xfId="7688"/>
    <cellStyle name="计算 2 9" xfId="7689"/>
    <cellStyle name="好_奖励补助测算5.24冯铸_表8-3" xfId="7690"/>
    <cellStyle name="好_奖励补助测算5.24冯铸_表8-3 2" xfId="7691"/>
    <cellStyle name="好_奖励补助测算7.23" xfId="7692"/>
    <cellStyle name="好_奖励补助测算7.23 2" xfId="7693"/>
    <cellStyle name="好_奖励补助测算7.23 2 2" xfId="7694"/>
    <cellStyle name="好_奖励补助测算7.23 2 3" xfId="7695"/>
    <cellStyle name="好_奖励补助测算7.23 3" xfId="7696"/>
    <cellStyle name="好_奖励补助测算7.23 3 2" xfId="7697"/>
    <cellStyle name="好_奖励补助测算7.23 4" xfId="7698"/>
    <cellStyle name="好_奖励补助测算7.23 4 2" xfId="7699"/>
    <cellStyle name="好_奖励补助测算7.23_2016年1月13日人大报告表格定版 王丽君" xfId="7700"/>
    <cellStyle name="好_奖励补助测算7.23_2016年1月13日人大报告表格定版 王丽君 2" xfId="7701"/>
    <cellStyle name="好_奖励补助测算7.23_2016年1月13日人大报告表格定版 王丽君 2 2" xfId="7702"/>
    <cellStyle name="好_奖励补助测算7.23_2016年1月13日人大报告表格定版 王丽君 2 2 2" xfId="7703"/>
    <cellStyle name="好_奖励补助测算7.23_2016年1月13日人大报告表格定版 王丽君 2 3" xfId="7704"/>
    <cellStyle name="好_奖励补助测算7.23_2016年1月13日人大报告表格定版 王丽君 3" xfId="7705"/>
    <cellStyle name="好_奖励补助测算7.23_2016年1月13日人大报告表格定版 王丽君 3 2" xfId="7706"/>
    <cellStyle name="好_奖励补助测算7.23_表4-3 2" xfId="7707"/>
    <cellStyle name="好_奖励补助测算7.23_表8-2" xfId="7708"/>
    <cellStyle name="好_奖励补助测算7.23_表8-2 2" xfId="7709"/>
    <cellStyle name="好_县级公安机关公用经费标准奖励测算方案（定稿）" xfId="7710"/>
    <cellStyle name="好_奖励补助测算7.23_表8-3" xfId="7711"/>
    <cellStyle name="好_奖励补助测算7.23_表8-3 2" xfId="7712"/>
    <cellStyle name="好_奖励补助测算7.25 (version 1) (version 1)" xfId="7713"/>
    <cellStyle name="好_奖励补助测算7.25 (version 1) (version 1) 2" xfId="7714"/>
    <cellStyle name="好_奖励补助测算7.25 (version 1) (version 1) 2 2" xfId="7715"/>
    <cellStyle name="好_奖励补助测算7.25 (version 1) (version 1) 2 2 2" xfId="7716"/>
    <cellStyle name="好_奖励补助测算7.25 (version 1) (version 1) 2 3" xfId="7717"/>
    <cellStyle name="好_奖励补助测算7.25 (version 1) (version 1) 3" xfId="7718"/>
    <cellStyle name="强调文字颜色 3 6 2 2" xfId="7719"/>
    <cellStyle name="好_奖励补助测算7.25 (version 1) (version 1) 3 2" xfId="7720"/>
    <cellStyle name="好_奖励补助测算7.25 (version 1) (version 1) 4" xfId="7721"/>
    <cellStyle name="好_奖励补助测算7.25 (version 1) (version 1) 4 2" xfId="7722"/>
    <cellStyle name="好_奖励补助测算7.25 (version 1) (version 1)_2016年1月13日人大报告表格定版 王丽君" xfId="7723"/>
    <cellStyle name="好_奖励补助测算7.25 (version 1) (version 1)_2016年1月13日人大报告表格定版 王丽君 2" xfId="7724"/>
    <cellStyle name="好_奖励补助测算7.25 (version 1) (version 1)_2016年1月13日人大报告表格定版 王丽君 2 2" xfId="7725"/>
    <cellStyle name="好_奖励补助测算7.25 (version 1) (version 1)_2016年1月13日人大报告表格定版 王丽君 2 2 2" xfId="7726"/>
    <cellStyle name="好_奖励补助测算7.25 (version 1) (version 1)_2016年1月13日人大报告表格定版 王丽君 2 3" xfId="7727"/>
    <cellStyle name="好_奖励补助测算7.25 (version 1) (version 1)_2016年1月13日人大报告表格定版 王丽君 3" xfId="7728"/>
    <cellStyle name="好_奖励补助测算7.25 (version 1) (version 1)_2016年1月13日人大报告表格定版 王丽君 3 2" xfId="7729"/>
    <cellStyle name="好_奖励补助测算7.25 (version 1) (version 1)_表4-3" xfId="7730"/>
    <cellStyle name="好_奖励补助测算7.25 (version 1) (version 1)_表4-3 2" xfId="7731"/>
    <cellStyle name="好_奖励补助测算7.25 (version 1) (version 1)_表4-4 " xfId="7732"/>
    <cellStyle name="好_奖励补助测算7.25 (version 1) (version 1)_表4-4  2" xfId="7733"/>
    <cellStyle name="好_奖励补助测算7.25 (version 1) (version 1)_表8-2" xfId="7734"/>
    <cellStyle name="好_奖励补助测算7.25 (version 1) (version 1)_表8-2 2" xfId="7735"/>
    <cellStyle name="好_奖励补助测算7.25 (version 1) (version 1)_表8-3" xfId="7736"/>
    <cellStyle name="好_奖励补助测算7.25 (version 1) (version 1)_表8-3 2" xfId="7737"/>
    <cellStyle name="好_奖励补助测算7.25 10 2" xfId="7738"/>
    <cellStyle name="好_奖励补助测算7.25 11" xfId="7739"/>
    <cellStyle name="好_奖励补助测算7.25 11 2" xfId="7740"/>
    <cellStyle name="好_奖励补助测算7.25 12" xfId="7741"/>
    <cellStyle name="好_奖励补助测算7.25 12 2" xfId="7742"/>
    <cellStyle name="好_奖励补助测算7.25 13" xfId="7743"/>
    <cellStyle name="好_奖励补助测算7.25 13 2" xfId="7744"/>
    <cellStyle name="好_奖励补助测算7.25 14" xfId="7745"/>
    <cellStyle name="好_奖励补助测算7.25 14 2" xfId="7746"/>
    <cellStyle name="好_奖励补助测算7.25 15" xfId="7747"/>
    <cellStyle name="好_奖励补助测算7.25 15 2" xfId="7748"/>
    <cellStyle name="好_奖励补助测算7.25 16 2" xfId="7749"/>
    <cellStyle name="好_奖励补助测算7.25 17" xfId="7750"/>
    <cellStyle name="好_幸福隧道导洞围岩统计_2016年1月13日人大报告表格定版 王丽君" xfId="7751"/>
    <cellStyle name="好_奖励补助测算7.25 17 2" xfId="7752"/>
    <cellStyle name="好_幸福隧道导洞围岩统计_2016年1月13日人大报告表格定版 王丽君 2" xfId="7753"/>
    <cellStyle name="好_奖励补助测算7.25 18" xfId="7754"/>
    <cellStyle name="强调文字颜色 1 2" xfId="7755"/>
    <cellStyle name="好_奖励补助测算7.25 18 2" xfId="7756"/>
    <cellStyle name="强调文字颜色 1 2 2" xfId="7757"/>
    <cellStyle name="好_奖励补助测算7.25 19" xfId="7758"/>
    <cellStyle name="强调文字颜色 1 3" xfId="7759"/>
    <cellStyle name="好_奖励补助测算7.25 19 2" xfId="7760"/>
    <cellStyle name="强调文字颜色 1 3 2" xfId="7761"/>
    <cellStyle name="好_奖励补助测算7.25 2 3" xfId="7762"/>
    <cellStyle name="好_奖励补助测算7.25 5" xfId="7763"/>
    <cellStyle name="好_奖励补助测算7.25 5 2" xfId="7764"/>
    <cellStyle name="好_奖励补助测算7.25 6" xfId="7765"/>
    <cellStyle name="好_奖励补助测算7.25 6 2" xfId="7766"/>
    <cellStyle name="好_奖励补助测算7.25 7" xfId="7767"/>
    <cellStyle name="好_奖励补助测算7.25 7 2" xfId="7768"/>
    <cellStyle name="好_奖励补助测算7.25 8 2" xfId="7769"/>
    <cellStyle name="好_奖励补助测算7.25 9" xfId="7770"/>
    <cellStyle name="好_奖励补助测算7.25 9 2" xfId="7771"/>
    <cellStyle name="好_奖励补助测算7.25_2016年1月13日人大报告表格定版 王丽君" xfId="7772"/>
    <cellStyle name="好_奖励补助测算7.25_2016年1月13日人大报告表格定版 王丽君 2" xfId="7773"/>
    <cellStyle name="好_奖励补助测算7.25_2016年1月13日人大报告表格定版 王丽君 2 2" xfId="7774"/>
    <cellStyle name="好_奖励补助测算7.25_2016年1月13日人大报告表格定版 王丽君 2 2 2" xfId="7775"/>
    <cellStyle name="好_奖励补助测算7.25_2016年1月13日人大报告表格定版 王丽君 2 3" xfId="7776"/>
    <cellStyle name="好_奖励补助测算7.25_2016年1月13日人大报告表格定版 王丽君 3" xfId="7777"/>
    <cellStyle name="好_奖励补助测算7.25_2016年1月13日人大报告表格定版 王丽君 3 2" xfId="7778"/>
    <cellStyle name="好_奖励补助测算7.25_表4-3" xfId="7779"/>
    <cellStyle name="好_奖励补助测算7.25_表4-3 2" xfId="7780"/>
    <cellStyle name="好_奖励补助测算7.25_表4-4 " xfId="7781"/>
    <cellStyle name="好_奖励补助测算7.25_表4-4  2" xfId="7782"/>
    <cellStyle name="输出 2 2 4" xfId="7783"/>
    <cellStyle name="好_奖励补助测算7.25_表8-2" xfId="7784"/>
    <cellStyle name="好_奖励补助测算7.25_表8-2 2" xfId="7785"/>
    <cellStyle name="好_奖励补助测算7.25_表8-3" xfId="7786"/>
    <cellStyle name="好_奖励补助测算7.25_表8-3 2" xfId="7787"/>
    <cellStyle name="好_教师绩效工资测算表（离退休按各地上报数测算）2009年1月1日" xfId="7788"/>
    <cellStyle name="好_教师绩效工资测算表（离退休按各地上报数测算）2009年1月1日 2" xfId="7789"/>
    <cellStyle name="好_教师绩效工资测算表（离退休按各地上报数测算）2009年1月1日_2016年1月13日人大报告表格定版 王丽君" xfId="7790"/>
    <cellStyle name="好_教师绩效工资测算表（离退休按各地上报数测算）2009年1月1日_表4-3" xfId="7791"/>
    <cellStyle name="好_教师绩效工资测算表（离退休按各地上报数测算）2009年1月1日_表4-4 " xfId="7792"/>
    <cellStyle name="好_教师绩效工资测算表（离退休按各地上报数测算）2009年1月1日_表8-2" xfId="7793"/>
    <cellStyle name="好_上报格式（2016年市本级收支余）_表4-3 2" xfId="7794"/>
    <cellStyle name="好_教师绩效工资测算表（离退休按各地上报数测算）2009年1月1日_表8-3" xfId="7795"/>
    <cellStyle name="好_教育厅提供义务教育及高中教师人数（2009年1月6日）" xfId="7796"/>
    <cellStyle name="好_教育厅提供义务教育及高中教师人数（2009年1月6日） 2" xfId="7797"/>
    <cellStyle name="好_教育厅提供义务教育及高中教师人数（2009年1月6日） 2 2" xfId="7798"/>
    <cellStyle name="好_教育厅提供义务教育及高中教师人数（2009年1月6日） 2 3" xfId="7799"/>
    <cellStyle name="好_教育厅提供义务教育及高中教师人数（2009年1月6日） 3" xfId="7800"/>
    <cellStyle name="好_教育厅提供义务教育及高中教师人数（2009年1月6日） 3 2" xfId="7801"/>
    <cellStyle name="强调文字颜色 4 2 8" xfId="7802"/>
    <cellStyle name="好_教育厅提供义务教育及高中教师人数（2009年1月6日） 4" xfId="7803"/>
    <cellStyle name="好_教育厅提供义务教育及高中教师人数（2009年1月6日） 4 2" xfId="7804"/>
    <cellStyle name="好_教育厅提供义务教育及高中教师人数（2009年1月6日）_2016年1月13日人大报告表格定版 王丽君" xfId="7805"/>
    <cellStyle name="好_教育厅提供义务教育及高中教师人数（2009年1月6日）_2016年1月13日人大报告表格定版 王丽君 2" xfId="7806"/>
    <cellStyle name="好_教育厅提供义务教育及高中教师人数（2009年1月6日）_2016年1月13日人大报告表格定版 王丽君 2 2" xfId="7807"/>
    <cellStyle name="好_教育厅提供义务教育及高中教师人数（2009年1月6日）_2016年1月13日人大报告表格定版 王丽君 2 2 2" xfId="7808"/>
    <cellStyle name="好_下半年禁毒办案经费分配2544.3万元" xfId="7809"/>
    <cellStyle name="好_教育厅提供义务教育及高中教师人数（2009年1月6日）_2016年1月13日人大报告表格定版 王丽君 2 3" xfId="7810"/>
    <cellStyle name="好_教育厅提供义务教育及高中教师人数（2009年1月6日）_2016年1月13日人大报告表格定版 王丽君 3" xfId="7811"/>
    <cellStyle name="好_教育厅提供义务教育及高中教师人数（2009年1月6日）_2016年1月13日人大报告表格定版 王丽君 3 2" xfId="7812"/>
    <cellStyle name="好_教育厅提供义务教育及高中教师人数（2009年1月6日）_表4-3" xfId="7813"/>
    <cellStyle name="好_教育厅提供义务教育及高中教师人数（2009年1月6日）_表4-3 2" xfId="7814"/>
    <cellStyle name="好_教育厅提供义务教育及高中教师人数（2009年1月6日）_表4-4 " xfId="7815"/>
    <cellStyle name="好_教育厅提供义务教育及高中教师人数（2009年1月6日）_表4-4  2" xfId="7816"/>
    <cellStyle name="好_教育厅提供义务教育及高中教师人数（2009年1月6日）_表8-2" xfId="7817"/>
    <cellStyle name="好_教育厅提供义务教育及高中教师人数（2009年1月6日）_表8-2 2" xfId="7818"/>
    <cellStyle name="好_教育厅提供义务教育及高中教师人数（2009年1月6日）_表8-3" xfId="7819"/>
    <cellStyle name="好_教育厅提供义务教育及高中教师人数（2009年1月6日）_表8-3 2" xfId="7820"/>
    <cellStyle name="好_进度表(20081025)" xfId="7821"/>
    <cellStyle name="好_进度表(20081025) 2" xfId="7822"/>
    <cellStyle name="好_进度表(20081025) 2 2" xfId="7823"/>
    <cellStyle name="好_进度表20081125" xfId="7824"/>
    <cellStyle name="好_进度表20081125 2" xfId="7825"/>
    <cellStyle name="好_进度表20081125 2 2" xfId="7826"/>
    <cellStyle name="好_进度表20081125 3" xfId="7827"/>
    <cellStyle name="好_历年教师人数" xfId="7828"/>
    <cellStyle name="好_历年教师人数 2" xfId="7829"/>
    <cellStyle name="好_历年教师人数_表4-3" xfId="7830"/>
    <cellStyle name="好_历年教师人数_表8-2" xfId="7831"/>
    <cellStyle name="好_历年教师人数_表8-3" xfId="7832"/>
    <cellStyle name="好_丽江汇总" xfId="7833"/>
    <cellStyle name="好_丽江汇总 2" xfId="7834"/>
    <cellStyle name="好_丽江汇总_2016年1月13日人大报告表格定版 王丽君" xfId="7835"/>
    <cellStyle name="好_丽江汇总_表4-3" xfId="7836"/>
    <cellStyle name="好_丽江汇总_表4-4 " xfId="7837"/>
    <cellStyle name="好_每月报13年可审批支出表" xfId="7838"/>
    <cellStyle name="好_每月报13年可审批支出表 2" xfId="7839"/>
    <cellStyle name="好_每月报13年可审批支出表 2 2" xfId="7840"/>
    <cellStyle name="好_每月报13年可审批支出表 2 2 2" xfId="7841"/>
    <cellStyle name="好_每月报13年可审批支出表 2 2 2 2" xfId="7842"/>
    <cellStyle name="好_每月报13年可审批支出表 2 3" xfId="7843"/>
    <cellStyle name="好_每月报13年可审批支出表 2 3 2" xfId="7844"/>
    <cellStyle name="好_每月报13年可审批支出表 3" xfId="7845"/>
    <cellStyle name="好_每月报13年可审批支出表 3 2" xfId="7846"/>
    <cellStyle name="好_每月报13年可审批支出表 3 2 2" xfId="7847"/>
    <cellStyle name="好_每月报13年可审批支出表 3 2 2 2" xfId="7848"/>
    <cellStyle name="好_每月报13年可审批支出表 3 3" xfId="7849"/>
    <cellStyle name="好_每月报13年可审批支出表 3 3 2" xfId="7850"/>
    <cellStyle name="好_每月报13年可审批支出表 4" xfId="7851"/>
    <cellStyle name="好_每月报13年可审批支出表 4 2" xfId="7852"/>
    <cellStyle name="好_青山湖国税稽查" xfId="7853"/>
    <cellStyle name="好_青山湖国税稽查 2" xfId="7854"/>
    <cellStyle name="好_青山湖国税稽查 2 2" xfId="7855"/>
    <cellStyle name="好_青山湖国税稽查 2 2 2" xfId="7856"/>
    <cellStyle name="好_青山湖国税稽查 2 2 2 2" xfId="7857"/>
    <cellStyle name="好_青山湖国税稽查 2 3" xfId="7858"/>
    <cellStyle name="好_青山湖国税稽查 2 3 2" xfId="7859"/>
    <cellStyle name="好_青山湖国税稽查 3" xfId="7860"/>
    <cellStyle name="强调文字颜色 5 2 2 2 3 2" xfId="7861"/>
    <cellStyle name="好_青山湖国税稽查 3 2" xfId="7862"/>
    <cellStyle name="好_三季度－表二" xfId="7863"/>
    <cellStyle name="链接单元格 2 2 4" xfId="7864"/>
    <cellStyle name="好_三季度－表二 2" xfId="7865"/>
    <cellStyle name="链接单元格 2 2 4 2" xfId="7866"/>
    <cellStyle name="好_三季度－表二 2 2" xfId="7867"/>
    <cellStyle name="好_三季度－表二 2 2 2" xfId="7868"/>
    <cellStyle name="好_三季度－表二 2 3" xfId="7869"/>
    <cellStyle name="好_三季度－表二 3" xfId="7870"/>
    <cellStyle name="好_三季度－表二 3 2" xfId="7871"/>
    <cellStyle name="好_三季度－表二 4" xfId="7872"/>
    <cellStyle name="好_三季度－表二 4 2" xfId="7873"/>
    <cellStyle name="好_三季度－表二_2016年1月13日人大报告表格定版 王丽君 2" xfId="7874"/>
    <cellStyle name="好_三季度－表二_2016年1月13日人大报告表格定版 王丽君 2 2" xfId="7875"/>
    <cellStyle name="好_三季度－表二_2016年1月13日人大报告表格定版 王丽君 2 2 2" xfId="7876"/>
    <cellStyle name="好_三季度－表二_2016年1月13日人大报告表格定版 王丽君 2 3" xfId="7877"/>
    <cellStyle name="好_三季度－表二_2016年1月13日人大报告表格定版 王丽君 3" xfId="7878"/>
    <cellStyle name="好_三季度－表二_2016年1月13日人大报告表格定版 王丽君 3 2" xfId="7879"/>
    <cellStyle name="好_三季度－表二_表4-3" xfId="7880"/>
    <cellStyle name="好_三季度－表二_表4-3 2" xfId="7881"/>
    <cellStyle name="好_三季度－表二_表4-4  2" xfId="7882"/>
    <cellStyle name="好_三季度－表二_表8-2" xfId="7883"/>
    <cellStyle name="好_三季度－表二_表8-2 2" xfId="7884"/>
    <cellStyle name="好_上报格式（2016年市本级收支余）" xfId="7885"/>
    <cellStyle name="好_上报格式（2016年市本级收支余） 2" xfId="7886"/>
    <cellStyle name="好_上报格式（2016年市本级收支余） 2 2" xfId="7887"/>
    <cellStyle name="好_上报格式（2016年市本级收支余） 2 2 2" xfId="7888"/>
    <cellStyle name="好_上报格式（2016年市本级收支余） 2 3" xfId="7889"/>
    <cellStyle name="好_上报格式（2016年市本级收支余） 3" xfId="7890"/>
    <cellStyle name="好_上报格式（2016年市本级收支余） 3 2" xfId="7891"/>
    <cellStyle name="好_上报格式（2016年市本级收支余） 4" xfId="7892"/>
    <cellStyle name="好_上报格式（2016年市本级收支余） 4 2" xfId="7893"/>
    <cellStyle name="好_上报格式（2016年市本级收支余）_2016年1月13日人大报告表格定版 王丽君" xfId="7894"/>
    <cellStyle name="好_上报格式（2016年市本级收支余）_2016年1月13日人大报告表格定版 王丽君 2" xfId="7895"/>
    <cellStyle name="好_上报格式（2016年市本级收支余）_2016年1月13日人大报告表格定版 王丽君 2 2" xfId="7896"/>
    <cellStyle name="好_上报格式（2016年市本级收支余）_2016年1月13日人大报告表格定版 王丽君 2 2 2" xfId="7897"/>
    <cellStyle name="好_上报格式（2016年市本级收支余）_2016年1月13日人大报告表格定版 王丽君 2 3" xfId="7898"/>
    <cellStyle name="好_上报格式（2016年市本级收支余）_2016年1月13日人大报告表格定版 王丽君 3" xfId="7899"/>
    <cellStyle name="好_上报格式（2016年市本级收支余）_表4-3" xfId="7900"/>
    <cellStyle name="好_上报格式（2016年市本级收支余）_表4-4 " xfId="7901"/>
    <cellStyle name="好_上报格式（2016年市本级收支余）_表4-4  2" xfId="7902"/>
    <cellStyle name="好_上报格式（2016年市本级收支余）_表8-2" xfId="7903"/>
    <cellStyle name="好_上报格式（2016年市本级收支余）_表8-2 2" xfId="7904"/>
    <cellStyle name="好_上报格式（2016年市本级收支余）_表8-3" xfId="7905"/>
    <cellStyle name="好_上报格式（2016年市本级收支余）_表8-3 2" xfId="7906"/>
    <cellStyle name="好_上报格式（经开区收支余） 2 2" xfId="7907"/>
    <cellStyle name="好_上报格式（经开区收支余） 2 3" xfId="7908"/>
    <cellStyle name="好_上报格式（经开区收支余） 3" xfId="7909"/>
    <cellStyle name="好_上报格式（经开区收支余） 3 2" xfId="7910"/>
    <cellStyle name="好_上报格式（经开区收支余） 4" xfId="7911"/>
    <cellStyle name="好_上报格式（经开区收支余） 4 2" xfId="7912"/>
    <cellStyle name="好_上报格式（经开区收支余）_2016年1月13日人大报告表格定版 王丽君 2" xfId="7913"/>
    <cellStyle name="好_上报格式（经开区收支余）_2016年1月13日人大报告表格定版 王丽君 2 2" xfId="7914"/>
    <cellStyle name="好_上报格式（经开区收支余）_2016年1月13日人大报告表格定版 王丽君 2 2 2" xfId="7915"/>
    <cellStyle name="好_上报格式（经开区收支余）_2016年1月13日人大报告表格定版 王丽君 2 3" xfId="7916"/>
    <cellStyle name="好_上报格式（经开区收支余）_2016年1月13日人大报告表格定版 王丽君 3" xfId="7917"/>
    <cellStyle name="好_上报格式（经开区收支余）_2016年1月13日人大报告表格定版 王丽君 3 2" xfId="7918"/>
    <cellStyle name="好_上报格式（经开区收支余）_表4-3" xfId="7919"/>
    <cellStyle name="好_上报格式（经开区收支余）_表4-3 2" xfId="7920"/>
    <cellStyle name="好_上报格式（经开区收支余）_表4-4 " xfId="7921"/>
    <cellStyle name="好_上报格式（经开区收支余）_表8-2" xfId="7922"/>
    <cellStyle name="好_上报格式（经开区收支余）_表8-2 2" xfId="7923"/>
    <cellStyle name="好_上报格式（经开区收支余）_表8-3" xfId="7924"/>
    <cellStyle name="好_市残联2016年基金预算表" xfId="7925"/>
    <cellStyle name="好_市残联2016年基金预算表 2" xfId="7926"/>
    <cellStyle name="好_市残联2016年基金预算表 2 2" xfId="7927"/>
    <cellStyle name="好_市残联2016年基金预算表 2 2 2" xfId="7928"/>
    <cellStyle name="好_市残联2016年基金预算表 3" xfId="7929"/>
    <cellStyle name="好_市残联2016年基金预算表 3 2" xfId="7930"/>
    <cellStyle name="好_市处罚企业" xfId="7931"/>
    <cellStyle name="好_市处罚企业 2" xfId="7932"/>
    <cellStyle name="好_市处罚企业 2 2" xfId="7933"/>
    <cellStyle name="好_市处罚企业 2 2 2" xfId="7934"/>
    <cellStyle name="好_市处罚企业 2 2 2 2" xfId="7935"/>
    <cellStyle name="好_市处罚企业 3" xfId="7936"/>
    <cellStyle name="好_市处罚企业 3 2" xfId="7937"/>
    <cellStyle name="好_卫生部门" xfId="7938"/>
    <cellStyle name="好_卫生部门 2" xfId="7939"/>
    <cellStyle name="好_卫生部门 2 2" xfId="7940"/>
    <cellStyle name="好_卫生部门 2 2 2" xfId="7941"/>
    <cellStyle name="好_卫生部门 2 3" xfId="7942"/>
    <cellStyle name="好_卫生部门_2016年1月13日人大报告表格定版 王丽君" xfId="7943"/>
    <cellStyle name="好_卫生部门_2016年1月13日人大报告表格定版 王丽君 2" xfId="7944"/>
    <cellStyle name="好_卫生部门_2016年1月13日人大报告表格定版 王丽君 2 2" xfId="7945"/>
    <cellStyle name="好_卫生部门_2016年1月13日人大报告表格定版 王丽君 2 2 2" xfId="7946"/>
    <cellStyle name="好_卫生部门_2016年1月13日人大报告表格定版 王丽君 2 3" xfId="7947"/>
    <cellStyle name="好_卫生部门_2016年1月13日人大报告表格定版 王丽君 3" xfId="7948"/>
    <cellStyle name="好_卫生部门_2016年1月13日人大报告表格定版 王丽君 3 2" xfId="7949"/>
    <cellStyle name="好_卫生部门_表4-3" xfId="7950"/>
    <cellStyle name="好_卫生部门_表4-3 2" xfId="7951"/>
    <cellStyle name="好_卫生部门_表4-4 " xfId="7952"/>
    <cellStyle name="好_卫生部门_表4-4  2" xfId="7953"/>
    <cellStyle name="好_卫生部门_表8-2" xfId="7954"/>
    <cellStyle name="好_卫生部门_表8-2 2" xfId="7955"/>
    <cellStyle name="好_卫生部门_表8-3" xfId="7956"/>
    <cellStyle name="好_卫生部门_表8-3 2" xfId="7957"/>
    <cellStyle name="好_文体广播部门" xfId="7958"/>
    <cellStyle name="好_文体广播部门 2" xfId="7959"/>
    <cellStyle name="好_文体广播部门_2016年1月13日人大报告表格定版 王丽君" xfId="7960"/>
    <cellStyle name="好_文体广播部门_表4-3" xfId="7961"/>
    <cellStyle name="好_文体广播部门_表4-4 " xfId="7962"/>
    <cellStyle name="好_下半年禁毒办案经费分配2544.3万元 2" xfId="7963"/>
    <cellStyle name="好_下半年禁毒办案经费分配2544.3万元_2016年1月13日人大报告表格定版 王丽君" xfId="7964"/>
    <cellStyle name="好_下半年禁毒办案经费分配2544.3万元_表4-3" xfId="7965"/>
    <cellStyle name="好_下半年禁毒办案经费分配2544.3万元_表4-4 " xfId="7966"/>
    <cellStyle name="好_下半年禁毒办案经费分配2544.3万元_表8-2" xfId="7967"/>
    <cellStyle name="好_下半年禁吸戒毒经费1000万元" xfId="7968"/>
    <cellStyle name="好_下半年禁吸戒毒经费1000万元 2" xfId="7969"/>
    <cellStyle name="好_下半年禁吸戒毒经费1000万元 2 2" xfId="7970"/>
    <cellStyle name="好_下半年禁吸戒毒经费1000万元 2 2 2" xfId="7971"/>
    <cellStyle name="好_下半年禁吸戒毒经费1000万元 2 3" xfId="7972"/>
    <cellStyle name="好_下半年禁吸戒毒经费1000万元 3" xfId="7973"/>
    <cellStyle name="好_下半年禁吸戒毒经费1000万元 4" xfId="7974"/>
    <cellStyle name="好_下半年禁吸戒毒经费1000万元 4 2" xfId="7975"/>
    <cellStyle name="好_下半年禁吸戒毒经费1000万元_2016年1月13日人大报告表格定版 王丽君" xfId="7976"/>
    <cellStyle name="好_下半年禁吸戒毒经费1000万元_2016年1月13日人大报告表格定版 王丽君 2" xfId="7977"/>
    <cellStyle name="好_下半年禁吸戒毒经费1000万元_2016年1月13日人大报告表格定版 王丽君 2 2" xfId="7978"/>
    <cellStyle name="好_下半年禁吸戒毒经费1000万元_2016年1月13日人大报告表格定版 王丽君 2 3" xfId="7979"/>
    <cellStyle name="好_下半年禁吸戒毒经费1000万元_2016年1月13日人大报告表格定版 王丽君 3" xfId="7980"/>
    <cellStyle name="好_下半年禁吸戒毒经费1000万元_2016年1月13日人大报告表格定版 王丽君 3 2" xfId="7981"/>
    <cellStyle name="好_下半年禁吸戒毒经费1000万元_表4-3" xfId="7982"/>
    <cellStyle name="好_下半年禁吸戒毒经费1000万元_表4-3 2" xfId="7983"/>
    <cellStyle name="好_下半年禁吸戒毒经费1000万元_表4-4 " xfId="7984"/>
    <cellStyle name="好_下半年禁吸戒毒经费1000万元_表4-4  2" xfId="7985"/>
    <cellStyle name="好_下半年禁吸戒毒经费1000万元_表8-2" xfId="7986"/>
    <cellStyle name="好_下半年禁吸戒毒经费1000万元_表8-2 2" xfId="7987"/>
    <cellStyle name="好_下半年禁吸戒毒经费1000万元_表8-3" xfId="7988"/>
    <cellStyle name="好_下半年禁吸戒毒经费1000万元_表8-3 2" xfId="7989"/>
    <cellStyle name="好_县公司" xfId="7990"/>
    <cellStyle name="好_县公司 2" xfId="7991"/>
    <cellStyle name="好_县公司 2 2" xfId="7992"/>
    <cellStyle name="好_县公司 2 2 2" xfId="7993"/>
    <cellStyle name="好_县公司 3" xfId="7994"/>
    <cellStyle name="好_县公司 3 2" xfId="7995"/>
    <cellStyle name="好_县公司 4 2" xfId="7996"/>
    <cellStyle name="好_县公司_2016年1月13日人大报告表格定版 王丽君" xfId="7997"/>
    <cellStyle name="好_县公司_2016年1月13日人大报告表格定版 王丽君 2" xfId="7998"/>
    <cellStyle name="好_县公司_2016年1月13日人大报告表格定版 王丽君 2 2" xfId="7999"/>
    <cellStyle name="好_县公司_2016年1月13日人大报告表格定版 王丽君 2 2 2" xfId="8000"/>
    <cellStyle name="好_县公司_2016年1月13日人大报告表格定版 王丽君 2 3" xfId="8001"/>
    <cellStyle name="好_县公司_2016年1月13日人大报告表格定版 王丽君 3" xfId="8002"/>
    <cellStyle name="好_县公司_2016年1月13日人大报告表格定版 王丽君 3 2" xfId="8003"/>
    <cellStyle name="好_县公司_表4-3" xfId="8004"/>
    <cellStyle name="好_县公司_表4-4 " xfId="8005"/>
    <cellStyle name="好_县公司_表4-4  2" xfId="8006"/>
    <cellStyle name="好_县公司_表8-2" xfId="8007"/>
    <cellStyle name="好_县公司_表8-2 2" xfId="8008"/>
    <cellStyle name="好_县公司_表8-3" xfId="8009"/>
    <cellStyle name="好_县公司_表8-3 2" xfId="8010"/>
    <cellStyle name="好_县级公安机关公用经费标准奖励测算方案（定稿） 2" xfId="8011"/>
    <cellStyle name="好_县级公安机关公用经费标准奖励测算方案（定稿） 2 2" xfId="8012"/>
    <cellStyle name="好_县级公安机关公用经费标准奖励测算方案（定稿） 2 2 2" xfId="8013"/>
    <cellStyle name="好_县级公安机关公用经费标准奖励测算方案（定稿） 2 3" xfId="8014"/>
    <cellStyle name="好_县级公安机关公用经费标准奖励测算方案（定稿） 3" xfId="8015"/>
    <cellStyle name="好_县级公安机关公用经费标准奖励测算方案（定稿） 3 2" xfId="8016"/>
    <cellStyle name="好_县级公安机关公用经费标准奖励测算方案（定稿） 4" xfId="8017"/>
    <cellStyle name="好_县级公安机关公用经费标准奖励测算方案（定稿） 4 2" xfId="8018"/>
    <cellStyle name="好_县级公安机关公用经费标准奖励测算方案（定稿）_2016年1月13日人大报告表格定版 王丽君" xfId="8019"/>
    <cellStyle name="好_县级公安机关公用经费标准奖励测算方案（定稿）_2016年1月13日人大报告表格定版 王丽君 2" xfId="8020"/>
    <cellStyle name="好_县级公安机关公用经费标准奖励测算方案（定稿）_2016年1月13日人大报告表格定版 王丽君 2 2" xfId="8021"/>
    <cellStyle name="好_县级公安机关公用经费标准奖励测算方案（定稿）_2016年1月13日人大报告表格定版 王丽君 2 2 2" xfId="8022"/>
    <cellStyle name="好_县级公安机关公用经费标准奖励测算方案（定稿）_2016年1月13日人大报告表格定版 王丽君 2 3" xfId="8023"/>
    <cellStyle name="好_县级公安机关公用经费标准奖励测算方案（定稿）_2016年1月13日人大报告表格定版 王丽君 3" xfId="8024"/>
    <cellStyle name="好_县级公安机关公用经费标准奖励测算方案（定稿）_2016年1月13日人大报告表格定版 王丽君 3 2" xfId="8025"/>
    <cellStyle name="好_县级公安机关公用经费标准奖励测算方案（定稿）_表4-4  2" xfId="8026"/>
    <cellStyle name="好_县级公安机关公用经费标准奖励测算方案（定稿）_表8-2" xfId="8027"/>
    <cellStyle name="好_县级公安机关公用经费标准奖励测算方案（定稿）_表8-2 2" xfId="8028"/>
    <cellStyle name="好_县级公安机关公用经费标准奖励测算方案（定稿）_表8-3" xfId="8029"/>
    <cellStyle name="好_县级公安机关公用经费标准奖励测算方案（定稿）_表8-3 2" xfId="8030"/>
    <cellStyle name="好_县级基础数据" xfId="8031"/>
    <cellStyle name="好_县级基础数据 2" xfId="8032"/>
    <cellStyle name="好_县级基础数据_2016年1月13日人大报告表格定版 王丽君" xfId="8033"/>
    <cellStyle name="好_县级基础数据_表4-3" xfId="8034"/>
    <cellStyle name="好_县级基础数据_表4-4 " xfId="8035"/>
    <cellStyle name="好_县级基础数据_表8-3" xfId="8036"/>
    <cellStyle name="好_消防 2" xfId="8037"/>
    <cellStyle name="好_幸福隧道导洞围岩统计" xfId="8038"/>
    <cellStyle name="好_幸福隧道导洞围岩统计 2" xfId="8039"/>
    <cellStyle name="好_幸福隧道导洞围岩统计 2 2" xfId="8040"/>
    <cellStyle name="好_幸福隧道导洞围岩统计 2 2 2" xfId="8041"/>
    <cellStyle name="好_幸福隧道导洞围岩统计 2 3" xfId="8042"/>
    <cellStyle name="好_幸福隧道导洞围岩统计 3 2" xfId="8043"/>
    <cellStyle name="好_幸福隧道导洞围岩统计 4" xfId="8044"/>
    <cellStyle name="好_幸福隧道导洞围岩统计 4 2" xfId="8045"/>
    <cellStyle name="好_幸福隧道导洞围岩统计_2016年1月13日人大报告表格定版 王丽君 2 2" xfId="8046"/>
    <cellStyle name="好_幸福隧道导洞围岩统计_2016年1月13日人大报告表格定版 王丽君 2 2 2" xfId="8047"/>
    <cellStyle name="好_幸福隧道导洞围岩统计_2016年1月13日人大报告表格定版 王丽君 2 3" xfId="8048"/>
    <cellStyle name="好_幸福隧道导洞围岩统计_2016年1月13日人大报告表格定版 王丽君 3" xfId="8049"/>
    <cellStyle name="好_幸福隧道导洞围岩统计_2016年1月13日人大报告表格定版 王丽君 3 2" xfId="8050"/>
    <cellStyle name="好_幸福隧道导洞围岩统计_表4-4 " xfId="8051"/>
    <cellStyle name="好_幸福隧道导洞围岩统计_表4-4  2" xfId="8052"/>
    <cellStyle name="好_幸福隧道导洞围岩统计_表8-2" xfId="8053"/>
    <cellStyle name="好_幸福隧道导洞围岩统计_表8-2 2" xfId="8054"/>
    <cellStyle name="好_业务工作量指标" xfId="8055"/>
    <cellStyle name="好_业务工作量指标 2" xfId="8056"/>
    <cellStyle name="好_业务工作量指标 2 2" xfId="8057"/>
    <cellStyle name="好_业务工作量指标 2 2 2" xfId="8058"/>
    <cellStyle name="好_业务工作量指标 3" xfId="8059"/>
    <cellStyle name="好_业务工作量指标 3 2" xfId="8060"/>
    <cellStyle name="好_业务工作量指标 4" xfId="8061"/>
    <cellStyle name="好_业务工作量指标 4 2" xfId="8062"/>
    <cellStyle name="好_业务工作量指标_2016年1月13日人大报告表格定版 王丽君" xfId="8063"/>
    <cellStyle name="好_业务工作量指标_2016年1月13日人大报告表格定版 王丽君 2" xfId="8064"/>
    <cellStyle name="好_业务工作量指标_2016年1月13日人大报告表格定版 王丽君 2 2" xfId="8065"/>
    <cellStyle name="好_业务工作量指标_2016年1月13日人大报告表格定版 王丽君 2 2 2" xfId="8066"/>
    <cellStyle name="好_业务工作量指标_2016年1月13日人大报告表格定版 王丽君 2 3" xfId="8067"/>
    <cellStyle name="好_业务工作量指标_2016年1月13日人大报告表格定版 王丽君 3" xfId="8068"/>
    <cellStyle name="好_业务工作量指标_2016年1月13日人大报告表格定版 王丽君 3 2" xfId="8069"/>
    <cellStyle name="好_业务工作量指标_表4-3" xfId="8070"/>
    <cellStyle name="好_业务工作量指标_表4-3 2" xfId="8071"/>
    <cellStyle name="好_业务工作量指标_表4-4 " xfId="8072"/>
    <cellStyle name="好_业务工作量指标_表4-4  2" xfId="8073"/>
    <cellStyle name="好_业务工作量指标_表8-2" xfId="8074"/>
    <cellStyle name="好_业务工作量指标_表8-2 2" xfId="8075"/>
    <cellStyle name="好_业务工作量指标_表8-3" xfId="8076"/>
    <cellStyle name="好_业务工作量指标_表8-3 2" xfId="8077"/>
    <cellStyle name="好_义务教育阶段教职工人数（教育厅提供最终）" xfId="8078"/>
    <cellStyle name="好_义务教育阶段教职工人数（教育厅提供最终） 2" xfId="8079"/>
    <cellStyle name="好_义务教育阶段教职工人数（教育厅提供最终） 2 2 2" xfId="8080"/>
    <cellStyle name="好_义务教育阶段教职工人数（教育厅提供最终） 3" xfId="8081"/>
    <cellStyle name="好_义务教育阶段教职工人数（教育厅提供最终） 3 2" xfId="8082"/>
    <cellStyle name="好_义务教育阶段教职工人数（教育厅提供最终） 4" xfId="8083"/>
    <cellStyle name="好_义务教育阶段教职工人数（教育厅提供最终） 4 2" xfId="8084"/>
    <cellStyle name="好_义务教育阶段教职工人数（教育厅提供最终）_2016年1月13日人大报告表格定版 王丽君" xfId="8085"/>
    <cellStyle name="好_义务教育阶段教职工人数（教育厅提供最终）_2016年1月13日人大报告表格定版 王丽君 2 2 2" xfId="8086"/>
    <cellStyle name="好_义务教育阶段教职工人数（教育厅提供最终）_2016年1月13日人大报告表格定版 王丽君 2 3" xfId="8087"/>
    <cellStyle name="好_义务教育阶段教职工人数（教育厅提供最终）_表4-3" xfId="8088"/>
    <cellStyle name="好_义务教育阶段教职工人数（教育厅提供最终）_表4-3 2" xfId="8089"/>
    <cellStyle name="好_义务教育阶段教职工人数（教育厅提供最终）_表4-4 " xfId="8090"/>
    <cellStyle name="好_义务教育阶段教职工人数（教育厅提供最终）_表4-4  2" xfId="8091"/>
    <cellStyle name="好_云南农村义务教育统计表 4" xfId="8092"/>
    <cellStyle name="好_义务教育阶段教职工人数（教育厅提供最终）_表8-2" xfId="8093"/>
    <cellStyle name="好_义务教育阶段教职工人数（教育厅提供最终）_表8-2 2" xfId="8094"/>
    <cellStyle name="好_义务教育阶段教职工人数（教育厅提供最终）_表8-3" xfId="8095"/>
    <cellStyle name="好_义务教育阶段教职工人数（教育厅提供最终）_表8-3 2" xfId="8096"/>
    <cellStyle name="好_银行账户情况表_2010年12月" xfId="8097"/>
    <cellStyle name="好_银行账户情况表_2010年12月 2" xfId="8098"/>
    <cellStyle name="好_银行账户情况表_2010年12月 2 2" xfId="8099"/>
    <cellStyle name="好_银行账户情况表_2010年12月 2 2 2" xfId="8100"/>
    <cellStyle name="好_银行账户情况表_2010年12月 3" xfId="8101"/>
    <cellStyle name="好_银行账户情况表_2010年12月 3 2" xfId="8102"/>
    <cellStyle name="好_银行账户情况表_2010年12月 4" xfId="8103"/>
    <cellStyle name="好_银行账户情况表_2010年12月 4 2" xfId="8104"/>
    <cellStyle name="好_银行账户情况表_2010年12月_2016年1月13日人大报告表格定版 王丽君" xfId="8105"/>
    <cellStyle name="好_银行账户情况表_2010年12月_2016年1月13日人大报告表格定版 王丽君 2" xfId="8106"/>
    <cellStyle name="好_银行账户情况表_2010年12月_2016年1月13日人大报告表格定版 王丽君 2 2" xfId="8107"/>
    <cellStyle name="好_银行账户情况表_2010年12月_2016年1月13日人大报告表格定版 王丽君 2 2 2" xfId="8108"/>
    <cellStyle name="好_银行账户情况表_2010年12月_2016年1月13日人大报告表格定版 王丽君 2 3" xfId="8109"/>
    <cellStyle name="好_银行账户情况表_2010年12月_2016年1月13日人大报告表格定版 王丽君 3" xfId="8110"/>
    <cellStyle name="好_银行账户情况表_2010年12月_2016年1月13日人大报告表格定版 王丽君 3 2" xfId="8111"/>
    <cellStyle name="好_银行账户情况表_2010年12月_表4-3" xfId="8112"/>
    <cellStyle name="好_银行账户情况表_2010年12月_表4-3 2" xfId="8113"/>
    <cellStyle name="好_银行账户情况表_2010年12月_表4-4  2" xfId="8114"/>
    <cellStyle name="好_银行账户情况表_2010年12月_表8-2" xfId="8115"/>
    <cellStyle name="好_银行账户情况表_2010年12月_表8-2 2" xfId="8116"/>
    <cellStyle name="好_银行账户情况表_2010年12月_表8-3" xfId="8117"/>
    <cellStyle name="好_银行账户情况表_2010年12月_表8-3 2" xfId="8118"/>
    <cellStyle name="好_园林养护经费核定（2014）" xfId="8119"/>
    <cellStyle name="好_云南农村义务教育统计表" xfId="8120"/>
    <cellStyle name="好_云南农村义务教育统计表 2" xfId="8121"/>
    <cellStyle name="好_云南农村义务教育统计表 2 2" xfId="8122"/>
    <cellStyle name="好_云南农村义务教育统计表 2 2 2" xfId="8123"/>
    <cellStyle name="好_云南农村义务教育统计表 2 3" xfId="8124"/>
    <cellStyle name="好_云南农村义务教育统计表 3" xfId="8125"/>
    <cellStyle name="好_云南农村义务教育统计表 3 2" xfId="8126"/>
    <cellStyle name="好_云南农村义务教育统计表 4 2" xfId="8127"/>
    <cellStyle name="好_云南农村义务教育统计表_2016年1月13日人大报告表格定版 王丽君" xfId="8128"/>
    <cellStyle name="好_云南农村义务教育统计表_2016年1月13日人大报告表格定版 王丽君 2" xfId="8129"/>
    <cellStyle name="好_云南农村义务教育统计表_2016年1月13日人大报告表格定版 王丽君 2 2" xfId="8130"/>
    <cellStyle name="好_云南农村义务教育统计表_2016年1月13日人大报告表格定版 王丽君 2 2 2" xfId="8131"/>
    <cellStyle name="好_云南农村义务教育统计表_2016年1月13日人大报告表格定版 王丽君 2 3" xfId="8132"/>
    <cellStyle name="好_云南农村义务教育统计表_2016年1月13日人大报告表格定版 王丽君 3" xfId="8133"/>
    <cellStyle name="好_云南农村义务教育统计表_2016年1月13日人大报告表格定版 王丽君 3 2" xfId="8134"/>
    <cellStyle name="好_云南农村义务教育统计表_表4-3" xfId="8135"/>
    <cellStyle name="好_云南农村义务教育统计表_表4-3 2" xfId="8136"/>
    <cellStyle name="好_云南农村义务教育统计表_表4-4 " xfId="8137"/>
    <cellStyle name="好_云南农村义务教育统计表_表4-4  2" xfId="8138"/>
    <cellStyle name="好_云南农村义务教育统计表_表8-2" xfId="8139"/>
    <cellStyle name="好_云南农村义务教育统计表_表8-2 2" xfId="8140"/>
    <cellStyle name="好_云南农村义务教育统计表_表8-3" xfId="8141"/>
    <cellStyle name="好_云南农村义务教育统计表_表8-3 2" xfId="8142"/>
    <cellStyle name="好_云南省2008年中小学教师人数统计表" xfId="8143"/>
    <cellStyle name="好_云南省2008年中小学教师人数统计表 2" xfId="8144"/>
    <cellStyle name="好_云南省2008年中小学教师人数统计表_表4-4 " xfId="8145"/>
    <cellStyle name="好_云南省2008年中小学教师人数统计表_表8-2" xfId="8146"/>
    <cellStyle name="好_云南省2008年中小学教职工情况（教育厅提供20090101加工整理） 2" xfId="8147"/>
    <cellStyle name="好_云南省2008年中小学教职工情况（教育厅提供20090101加工整理） 2 3" xfId="8148"/>
    <cellStyle name="输出 3 2 4" xfId="8149"/>
    <cellStyle name="好_云南省2008年中小学教职工情况（教育厅提供20090101加工整理） 3" xfId="8150"/>
    <cellStyle name="好_云南省2008年中小学教职工情况（教育厅提供20090101加工整理） 3 2" xfId="8151"/>
    <cellStyle name="输出 3 3 3" xfId="8152"/>
    <cellStyle name="好_云南省2008年中小学教职工情况（教育厅提供20090101加工整理） 4" xfId="8153"/>
    <cellStyle name="好_云南省2008年中小学教职工情况（教育厅提供20090101加工整理） 4 2" xfId="8154"/>
    <cellStyle name="好_云南省2008年中小学教职工情况（教育厅提供20090101加工整理）_2016年1月13日人大报告表格定版 王丽君 2" xfId="8155"/>
    <cellStyle name="好_云南省2008年中小学教职工情况（教育厅提供20090101加工整理）_2016年1月13日人大报告表格定版 王丽君 2 2" xfId="8156"/>
    <cellStyle name="好_云南省2008年中小学教职工情况（教育厅提供20090101加工整理）_2016年1月13日人大报告表格定版 王丽君 2 2 2" xfId="8157"/>
    <cellStyle name="好_云南省2008年中小学教职工情况（教育厅提供20090101加工整理）_2016年1月13日人大报告表格定版 王丽君 2 3" xfId="8158"/>
    <cellStyle name="好_云南省2008年中小学教职工情况（教育厅提供20090101加工整理）_2016年1月13日人大报告表格定版 王丽君 3" xfId="8159"/>
    <cellStyle name="好_云南省2008年中小学教职工情况（教育厅提供20090101加工整理）_2016年1月13日人大报告表格定版 王丽君 3 2" xfId="8160"/>
    <cellStyle name="好_云南省2008年中小学教职工情况（教育厅提供20090101加工整理）_表4-3" xfId="8161"/>
    <cellStyle name="好_云南省2008年中小学教职工情况（教育厅提供20090101加工整理）_表4-3 2" xfId="8162"/>
    <cellStyle name="好_云南省2008年中小学教职工情况（教育厅提供20090101加工整理）_表4-4 " xfId="8163"/>
    <cellStyle name="好_云南省2008年中小学教职工情况（教育厅提供20090101加工整理）_表8-2" xfId="8164"/>
    <cellStyle name="好_云南省2008年中小学教职工情况（教育厅提供20090101加工整理）_表8-2 2" xfId="8165"/>
    <cellStyle name="好_云南省2008年中小学教职工情况（教育厅提供20090101加工整理）_表8-3" xfId="8166"/>
    <cellStyle name="好_云南省2008年中小学教职工情况（教育厅提供20090101加工整理）_表8-3 2" xfId="8167"/>
    <cellStyle name="好_云南省2008年转移支付测算——州市本级考核部分及政策性测算" xfId="8168"/>
    <cellStyle name="好_云南省2008年转移支付测算——州市本级考核部分及政策性测算 2" xfId="8169"/>
    <cellStyle name="好_云南省2008年转移支付测算——州市本级考核部分及政策性测算 2 2" xfId="8170"/>
    <cellStyle name="好_云南省2008年转移支付测算——州市本级考核部分及政策性测算 2 2 2" xfId="8171"/>
    <cellStyle name="好_云南省2008年转移支付测算——州市本级考核部分及政策性测算 2 3" xfId="8172"/>
    <cellStyle name="好_云南省2008年转移支付测算——州市本级考核部分及政策性测算 3" xfId="8173"/>
    <cellStyle name="好_云南省2008年转移支付测算——州市本级考核部分及政策性测算 3 2" xfId="8174"/>
    <cellStyle name="好_云南省2008年转移支付测算——州市本级考核部分及政策性测算 4" xfId="8175"/>
    <cellStyle name="好_云南省2008年转移支付测算——州市本级考核部分及政策性测算 4 2" xfId="8176"/>
    <cellStyle name="好_云南省2008年转移支付测算——州市本级考核部分及政策性测算_2016年1月13日人大报告表格定版 王丽君 2 2" xfId="8177"/>
    <cellStyle name="好_云南省2008年转移支付测算——州市本级考核部分及政策性测算_2016年1月13日人大报告表格定版 王丽君 2 2 2" xfId="8178"/>
    <cellStyle name="好_云南省2008年转移支付测算——州市本级考核部分及政策性测算_2016年1月13日人大报告表格定版 王丽君 2 3" xfId="8179"/>
    <cellStyle name="好_云南省2008年转移支付测算——州市本级考核部分及政策性测算_2016年1月13日人大报告表格定版 王丽君 3" xfId="8180"/>
    <cellStyle name="好_云南省2008年转移支付测算——州市本级考核部分及政策性测算_2016年1月13日人大报告表格定版 王丽君 3 2" xfId="8181"/>
    <cellStyle name="好_云南省2008年转移支付测算——州市本级考核部分及政策性测算_表4-3" xfId="8182"/>
    <cellStyle name="好_云南省2008年转移支付测算——州市本级考核部分及政策性测算_表4-4 " xfId="8183"/>
    <cellStyle name="好_云南省2008年转移支付测算——州市本级考核部分及政策性测算_表4-4  2" xfId="8184"/>
    <cellStyle name="好_云南省2008年转移支付测算——州市本级考核部分及政策性测算_表8-2" xfId="8185"/>
    <cellStyle name="链接单元格 2" xfId="8186"/>
    <cellStyle name="好_云南省2008年转移支付测算——州市本级考核部分及政策性测算_表8-2 2" xfId="8187"/>
    <cellStyle name="链接单元格 2 2" xfId="8188"/>
    <cellStyle name="好_云南省2008年转移支付测算——州市本级考核部分及政策性测算_表8-3" xfId="8189"/>
    <cellStyle name="链接单元格 3" xfId="8190"/>
    <cellStyle name="好_云南省2008年转移支付测算——州市本级考核部分及政策性测算_表8-3 2" xfId="8191"/>
    <cellStyle name="链接单元格 3 2" xfId="8192"/>
    <cellStyle name="好_云南水利电力有限公司" xfId="8193"/>
    <cellStyle name="好_云南水利电力有限公司 2" xfId="8194"/>
    <cellStyle name="好_云南水利电力有限公司 3" xfId="8195"/>
    <cellStyle name="好_云南水利电力有限公司 3 2" xfId="8196"/>
    <cellStyle name="好_云南水利电力有限公司 4" xfId="8197"/>
    <cellStyle name="好_云南水利电力有限公司 4 2" xfId="8198"/>
    <cellStyle name="好_云南水利电力有限公司_2016年1月13日人大报告表格定版 王丽君" xfId="8199"/>
    <cellStyle name="好_云南水利电力有限公司_2016年1月13日人大报告表格定版 王丽君 2" xfId="8200"/>
    <cellStyle name="好_云南水利电力有限公司_2016年1月13日人大报告表格定版 王丽君 2 2" xfId="8201"/>
    <cellStyle name="好_云南水利电力有限公司_2016年1月13日人大报告表格定版 王丽君 2 3" xfId="8202"/>
    <cellStyle name="好_云南水利电力有限公司_2016年1月13日人大报告表格定版 王丽君 3" xfId="8203"/>
    <cellStyle name="好_云南水利电力有限公司_2016年1月13日人大报告表格定版 王丽君 3 2" xfId="8204"/>
    <cellStyle name="好_云南水利电力有限公司_表4-3" xfId="8205"/>
    <cellStyle name="好_云南水利电力有限公司_表4-4 " xfId="8206"/>
    <cellStyle name="好_云南水利电力有限公司_表4-4  2" xfId="8207"/>
    <cellStyle name="好_云南水利电力有限公司_表8-2" xfId="8208"/>
    <cellStyle name="检查单元格 7" xfId="8209"/>
    <cellStyle name="好_云南水利电力有限公司_表8-2 2" xfId="8210"/>
    <cellStyle name="好_云南水利电力有限公司_表8-3" xfId="8211"/>
    <cellStyle name="好_云南水利电力有限公司_表8-3 2" xfId="8212"/>
    <cellStyle name="好_指标四" xfId="8213"/>
    <cellStyle name="好_指标四 2" xfId="8214"/>
    <cellStyle name="好_指标四 2 2" xfId="8215"/>
    <cellStyle name="好_指标四 3" xfId="8216"/>
    <cellStyle name="好_指标四_2016年1月13日人大报告表格定版 王丽君" xfId="8217"/>
    <cellStyle name="好_指标四_2016年1月13日人大报告表格定版 王丽君 2" xfId="8218"/>
    <cellStyle name="好_指标四_2016年1月13日人大报告表格定版 王丽君 2 2" xfId="8219"/>
    <cellStyle name="好_指标四_表4-4 " xfId="8220"/>
    <cellStyle name="好_指标四_表8-2" xfId="8221"/>
    <cellStyle name="好_指标四_表8-3" xfId="8222"/>
    <cellStyle name="好_指标五" xfId="8223"/>
    <cellStyle name="好_指标五 2" xfId="8224"/>
    <cellStyle name="好_指标五_2016年1月13日人大报告表格定版 王丽君" xfId="8225"/>
    <cellStyle name="好_指标五_表4-3" xfId="8226"/>
    <cellStyle name="好_指标五_表4-4 " xfId="8227"/>
    <cellStyle name="好_指标五_表8-2" xfId="8228"/>
    <cellStyle name="后继超级链接" xfId="8229"/>
    <cellStyle name="后继超级链接 2" xfId="8230"/>
    <cellStyle name="后继超级链接 2 2" xfId="8231"/>
    <cellStyle name="后继超链接" xfId="8232"/>
    <cellStyle name="后继超链接 2" xfId="8233"/>
    <cellStyle name="后继超链接 2 2" xfId="8234"/>
    <cellStyle name="汇总 2" xfId="8235"/>
    <cellStyle name="汇总 2 2" xfId="8236"/>
    <cellStyle name="汇总 2 2 2" xfId="8237"/>
    <cellStyle name="汇总 2 2 2 2" xfId="8238"/>
    <cellStyle name="汇总 2 2 2 2 2" xfId="8239"/>
    <cellStyle name="汇总 2 2 2 3" xfId="8240"/>
    <cellStyle name="汇总 2 2 3" xfId="8241"/>
    <cellStyle name="汇总 2 2 3 2" xfId="8242"/>
    <cellStyle name="汇总 2 2 4" xfId="8243"/>
    <cellStyle name="汇总 2 2 4 2" xfId="8244"/>
    <cellStyle name="汇总 2 3" xfId="8245"/>
    <cellStyle name="汇总 2 3 2" xfId="8246"/>
    <cellStyle name="货币 2 2 2 3" xfId="8247"/>
    <cellStyle name="汇总 2 3 2 2" xfId="8248"/>
    <cellStyle name="汇总 2 3 3" xfId="8249"/>
    <cellStyle name="汇总 2 3 3 2" xfId="8250"/>
    <cellStyle name="汇总 2 4" xfId="8251"/>
    <cellStyle name="汇总 2 4 2" xfId="8252"/>
    <cellStyle name="汇总 2 4 2 2" xfId="8253"/>
    <cellStyle name="汇总 2 5" xfId="8254"/>
    <cellStyle name="汇总 2 5 2" xfId="8255"/>
    <cellStyle name="汇总 2 6" xfId="8256"/>
    <cellStyle name="汇总 2 6 2" xfId="8257"/>
    <cellStyle name="汇总 2 7" xfId="8258"/>
    <cellStyle name="汇总 2 7 2" xfId="8259"/>
    <cellStyle name="汇总 3" xfId="8260"/>
    <cellStyle name="汇总 3 2" xfId="8261"/>
    <cellStyle name="汇总 3 2 2" xfId="8262"/>
    <cellStyle name="汇总 3 2 2 2" xfId="8263"/>
    <cellStyle name="汇总 3 3 2" xfId="8264"/>
    <cellStyle name="汇总 3 4" xfId="8265"/>
    <cellStyle name="汇总 3 4 2" xfId="8266"/>
    <cellStyle name="汇总 4" xfId="8267"/>
    <cellStyle name="汇总 4 2" xfId="8268"/>
    <cellStyle name="汇总 4 2 2" xfId="8269"/>
    <cellStyle name="汇总 4 3" xfId="8270"/>
    <cellStyle name="汇总 4 3 2" xfId="8271"/>
    <cellStyle name="汇总 5" xfId="8272"/>
    <cellStyle name="汇总 5 2" xfId="8273"/>
    <cellStyle name="汇总 5 2 2" xfId="8274"/>
    <cellStyle name="汇总 6" xfId="8275"/>
    <cellStyle name="汇总 6 2" xfId="8276"/>
    <cellStyle name="汇总 6 2 2" xfId="8277"/>
    <cellStyle name="汇总 6 3" xfId="8278"/>
    <cellStyle name="汇总 7" xfId="8279"/>
    <cellStyle name="货币 2" xfId="8280"/>
    <cellStyle name="货币 2 2" xfId="8281"/>
    <cellStyle name="货币 2 2 2" xfId="8282"/>
    <cellStyle name="货币 2 2 2 2" xfId="8283"/>
    <cellStyle name="货币 2 2 2 2 2" xfId="8284"/>
    <cellStyle name="货币 2 2 3" xfId="8285"/>
    <cellStyle name="货币 2 2 3 2" xfId="8286"/>
    <cellStyle name="货币 2 3 2" xfId="8287"/>
    <cellStyle name="货币 2 3 2 2" xfId="8288"/>
    <cellStyle name="货币 2 3 3" xfId="8289"/>
    <cellStyle name="货币 2 4" xfId="8290"/>
    <cellStyle name="货币 2 4 2" xfId="8291"/>
    <cellStyle name="货币 3" xfId="8292"/>
    <cellStyle name="货币 3 2" xfId="8293"/>
    <cellStyle name="货币 3 2 2" xfId="8294"/>
    <cellStyle name="输入 2 5" xfId="8295"/>
    <cellStyle name="貨幣 [0]_SGV" xfId="8296"/>
    <cellStyle name="貨幣_SGV" xfId="8297"/>
    <cellStyle name="计算 2" xfId="8298"/>
    <cellStyle name="计算 2 2" xfId="8299"/>
    <cellStyle name="计算 2 2 2" xfId="8300"/>
    <cellStyle name="计算 2 2 2 2" xfId="8301"/>
    <cellStyle name="计算 2 2 2 2 2" xfId="8302"/>
    <cellStyle name="计算 2 2 2 3" xfId="8303"/>
    <cellStyle name="计算 2 2 2 3 2" xfId="8304"/>
    <cellStyle name="计算 2 2 3" xfId="8305"/>
    <cellStyle name="计算 2 2 3 2" xfId="8306"/>
    <cellStyle name="计算 2 2 3 2 2" xfId="8307"/>
    <cellStyle name="计算 2 2 3 3" xfId="8308"/>
    <cellStyle name="计算 2 2 4" xfId="8309"/>
    <cellStyle name="计算 2 2 4 2" xfId="8310"/>
    <cellStyle name="计算 2 3" xfId="8311"/>
    <cellStyle name="计算 2 3 2" xfId="8312"/>
    <cellStyle name="计算 2 3 2 2" xfId="8313"/>
    <cellStyle name="计算 2 3 2 2 2" xfId="8314"/>
    <cellStyle name="计算 2 3 3" xfId="8315"/>
    <cellStyle name="计算 2 3 3 2" xfId="8316"/>
    <cellStyle name="计算 2 3 4" xfId="8317"/>
    <cellStyle name="计算 2 3 4 2" xfId="8318"/>
    <cellStyle name="计算 2 4" xfId="8319"/>
    <cellStyle name="计算 2 4 2" xfId="8320"/>
    <cellStyle name="计算 2 4 2 2" xfId="8321"/>
    <cellStyle name="计算 2 4 3" xfId="8322"/>
    <cellStyle name="计算 2 4 3 2" xfId="8323"/>
    <cellStyle name="计算 2 5" xfId="8324"/>
    <cellStyle name="计算 2 6" xfId="8325"/>
    <cellStyle name="计算 2 6 2" xfId="8326"/>
    <cellStyle name="计算 2 7" xfId="8327"/>
    <cellStyle name="计算 2 7 2" xfId="8328"/>
    <cellStyle name="计算 2 8" xfId="8329"/>
    <cellStyle name="计算 2 8 2" xfId="8330"/>
    <cellStyle name="计算 3" xfId="8331"/>
    <cellStyle name="计算 3 2" xfId="8332"/>
    <cellStyle name="计算 3 2 2" xfId="8333"/>
    <cellStyle name="计算 3 2 2 2" xfId="8334"/>
    <cellStyle name="计算 3 2 2 2 2" xfId="8335"/>
    <cellStyle name="计算 3 2 3" xfId="8336"/>
    <cellStyle name="计算 3 2 3 2" xfId="8337"/>
    <cellStyle name="计算 3 2 4" xfId="8338"/>
    <cellStyle name="计算 3 2 4 2" xfId="8339"/>
    <cellStyle name="计算 3 3" xfId="8340"/>
    <cellStyle name="计算 3 3 2" xfId="8341"/>
    <cellStyle name="计算 3 3 2 2" xfId="8342"/>
    <cellStyle name="计算 3 3 3" xfId="8343"/>
    <cellStyle name="计算 3 3 3 2" xfId="8344"/>
    <cellStyle name="计算 3 4 2" xfId="8345"/>
    <cellStyle name="计算 3 5" xfId="8346"/>
    <cellStyle name="计算 4" xfId="8347"/>
    <cellStyle name="计算 4 2" xfId="8348"/>
    <cellStyle name="计算 4 2 2" xfId="8349"/>
    <cellStyle name="计算 5" xfId="8350"/>
    <cellStyle name="计算 5 2" xfId="8351"/>
    <cellStyle name="计算 5 2 2" xfId="8352"/>
    <cellStyle name="计算 5 3" xfId="8353"/>
    <cellStyle name="检查单元格 2" xfId="8354"/>
    <cellStyle name="检查单元格 2 2" xfId="8355"/>
    <cellStyle name="检查单元格 2 2 2" xfId="8356"/>
    <cellStyle name="检查单元格 2 2 2 2" xfId="8357"/>
    <cellStyle name="检查单元格 2 2 2 2 2" xfId="8358"/>
    <cellStyle name="检查单元格 2 2 2 3" xfId="8359"/>
    <cellStyle name="检查单元格 2 2 2 3 2" xfId="8360"/>
    <cellStyle name="检查单元格 2 2 3" xfId="8361"/>
    <cellStyle name="检查单元格 2 2 3 2" xfId="8362"/>
    <cellStyle name="检查单元格 2 2 3 2 2" xfId="8363"/>
    <cellStyle name="检查单元格 2 2 3 3" xfId="8364"/>
    <cellStyle name="检查单元格 2 2 4" xfId="8365"/>
    <cellStyle name="检查单元格 2 2 4 2" xfId="8366"/>
    <cellStyle name="检查单元格 2 3 2" xfId="8367"/>
    <cellStyle name="检查单元格 2 3 2 2" xfId="8368"/>
    <cellStyle name="检查单元格 2 3 3" xfId="8369"/>
    <cellStyle name="检查单元格 2 3 3 2" xfId="8370"/>
    <cellStyle name="检查单元格 2 4 3 2" xfId="8371"/>
    <cellStyle name="检查单元格 2 6" xfId="8372"/>
    <cellStyle name="检查单元格 2 6 2" xfId="8373"/>
    <cellStyle name="检查单元格 2 7" xfId="8374"/>
    <cellStyle name="检查单元格 2 7 2" xfId="8375"/>
    <cellStyle name="检查单元格 2 8" xfId="8376"/>
    <cellStyle name="检查单元格 3" xfId="8377"/>
    <cellStyle name="强调文字颜色 5 3 2 3 2" xfId="8378"/>
    <cellStyle name="检查单元格 3 2" xfId="8379"/>
    <cellStyle name="检查单元格 3 2 2 2" xfId="8380"/>
    <cellStyle name="检查单元格 3 2 2 2 2" xfId="8381"/>
    <cellStyle name="检查单元格 3 2 3" xfId="8382"/>
    <cellStyle name="检查单元格 3 2 3 2" xfId="8383"/>
    <cellStyle name="检查单元格 3 3" xfId="8384"/>
    <cellStyle name="检查单元格 3 3 2" xfId="8385"/>
    <cellStyle name="检查单元格 3 3 2 2" xfId="8386"/>
    <cellStyle name="检查单元格 3 3 3" xfId="8387"/>
    <cellStyle name="检查单元格 3 3 3 2" xfId="8388"/>
    <cellStyle name="检查单元格 3 4" xfId="8389"/>
    <cellStyle name="检查单元格 3 4 2" xfId="8390"/>
    <cellStyle name="检查单元格 4" xfId="8391"/>
    <cellStyle name="检查单元格 4 2" xfId="8392"/>
    <cellStyle name="检查单元格 4 2 2" xfId="8393"/>
    <cellStyle name="检查单元格 5" xfId="8394"/>
    <cellStyle name="检查单元格 5 2" xfId="8395"/>
    <cellStyle name="检查单元格 5 2 2" xfId="8396"/>
    <cellStyle name="检查单元格 6" xfId="8397"/>
    <cellStyle name="检查单元格 6 2" xfId="8398"/>
    <cellStyle name="检查单元格 6 2 2" xfId="8399"/>
    <cellStyle name="解释性文本 2 2 2" xfId="8400"/>
    <cellStyle name="解释性文本 2 2 2 2" xfId="8401"/>
    <cellStyle name="解释性文本 2 2 2 2 2" xfId="8402"/>
    <cellStyle name="解释性文本 2 2 2 3" xfId="8403"/>
    <cellStyle name="解释性文本 2 2 3" xfId="8404"/>
    <cellStyle name="解释性文本 2 2 4" xfId="8405"/>
    <cellStyle name="解释性文本 2 2 4 2" xfId="8406"/>
    <cellStyle name="解释性文本 2 3" xfId="8407"/>
    <cellStyle name="解释性文本 2 3 2" xfId="8408"/>
    <cellStyle name="解释性文本 2 3 2 2" xfId="8409"/>
    <cellStyle name="解释性文本 2 3 3" xfId="8410"/>
    <cellStyle name="解释性文本 2 3 3 2" xfId="8411"/>
    <cellStyle name="解释性文本 2 4" xfId="8412"/>
    <cellStyle name="解释性文本 2 4 2" xfId="8413"/>
    <cellStyle name="解释性文本 2 4 2 2" xfId="8414"/>
    <cellStyle name="解释性文本 2 5" xfId="8415"/>
    <cellStyle name="解释性文本 2 5 2" xfId="8416"/>
    <cellStyle name="解释性文本 2 6" xfId="8417"/>
    <cellStyle name="解释性文本 2 6 2" xfId="8418"/>
    <cellStyle name="解释性文本 2 7" xfId="8419"/>
    <cellStyle name="解释性文本 2 7 2" xfId="8420"/>
    <cellStyle name="解释性文本 3 2 2" xfId="8421"/>
    <cellStyle name="解释性文本 3 2 2 2" xfId="8422"/>
    <cellStyle name="解释性文本 3 3" xfId="8423"/>
    <cellStyle name="解释性文本 3 3 2" xfId="8424"/>
    <cellStyle name="解释性文本 3 4" xfId="8425"/>
    <cellStyle name="解释性文本 3 4 2" xfId="8426"/>
    <cellStyle name="解释性文本 4" xfId="8427"/>
    <cellStyle name="解释性文本 4 2" xfId="8428"/>
    <cellStyle name="解释性文本 4 2 2" xfId="8429"/>
    <cellStyle name="解释性文本 4 3" xfId="8430"/>
    <cellStyle name="解释性文本 4 3 2" xfId="8431"/>
    <cellStyle name="借出原因" xfId="8432"/>
    <cellStyle name="警告文本 2" xfId="8433"/>
    <cellStyle name="警告文本 2 2 2 2" xfId="8434"/>
    <cellStyle name="警告文本 2 2 2 2 2" xfId="8435"/>
    <cellStyle name="警告文本 2 2 2 3" xfId="8436"/>
    <cellStyle name="警告文本 2 2 3" xfId="8437"/>
    <cellStyle name="警告文本 2 2 3 2" xfId="8438"/>
    <cellStyle name="警告文本 2 2 4" xfId="8439"/>
    <cellStyle name="警告文本 2 2 4 2" xfId="8440"/>
    <cellStyle name="警告文本 2 3 2 2" xfId="8441"/>
    <cellStyle name="警告文本 2 3 3" xfId="8442"/>
    <cellStyle name="警告文本 2 3 3 2" xfId="8443"/>
    <cellStyle name="警告文本 2 4 2" xfId="8444"/>
    <cellStyle name="警告文本 2 4 2 2" xfId="8445"/>
    <cellStyle name="警告文本 2 5" xfId="8446"/>
    <cellStyle name="警告文本 2 5 2" xfId="8447"/>
    <cellStyle name="警告文本 2 6" xfId="8448"/>
    <cellStyle name="警告文本 2 6 2" xfId="8449"/>
    <cellStyle name="警告文本 2 7" xfId="8450"/>
    <cellStyle name="警告文本 2 7 2" xfId="8451"/>
    <cellStyle name="警告文本 3" xfId="8452"/>
    <cellStyle name="警告文本 4" xfId="8453"/>
    <cellStyle name="警告文本 5" xfId="8454"/>
    <cellStyle name="警告文本 5 2 2" xfId="8455"/>
    <cellStyle name="警告文本 5 3" xfId="8456"/>
    <cellStyle name="链接单元格 2 2 2" xfId="8457"/>
    <cellStyle name="链接单元格 2 2 2 2" xfId="8458"/>
    <cellStyle name="链接单元格 2 2 2 2 2" xfId="8459"/>
    <cellStyle name="链接单元格 2 2 2 3" xfId="8460"/>
    <cellStyle name="链接单元格 2 2 3" xfId="8461"/>
    <cellStyle name="链接单元格 2 2 3 2" xfId="8462"/>
    <cellStyle name="链接单元格 2 3" xfId="8463"/>
    <cellStyle name="链接单元格 2 3 2" xfId="8464"/>
    <cellStyle name="链接单元格 2 3 3" xfId="8465"/>
    <cellStyle name="链接单元格 2 3 3 2" xfId="8466"/>
    <cellStyle name="链接单元格 2 4" xfId="8467"/>
    <cellStyle name="链接单元格 2 4 2" xfId="8468"/>
    <cellStyle name="链接单元格 2 4 2 2" xfId="8469"/>
    <cellStyle name="链接单元格 2 5" xfId="8470"/>
    <cellStyle name="链接单元格 2 5 2" xfId="8471"/>
    <cellStyle name="链接单元格 2 6" xfId="8472"/>
    <cellStyle name="链接单元格 2 7" xfId="8473"/>
    <cellStyle name="链接单元格 3 2 2" xfId="8474"/>
    <cellStyle name="链接单元格 3 2 2 2" xfId="8475"/>
    <cellStyle name="链接单元格 3 3" xfId="8476"/>
    <cellStyle name="链接单元格 3 4 2" xfId="8477"/>
    <cellStyle name="链接单元格 4" xfId="8478"/>
    <cellStyle name="链接单元格 4 2" xfId="8479"/>
    <cellStyle name="链接单元格 4 2 2" xfId="8480"/>
    <cellStyle name="链接单元格 4 3" xfId="8481"/>
    <cellStyle name="链接单元格 4 3 2" xfId="8482"/>
    <cellStyle name="链接单元格 5" xfId="8483"/>
    <cellStyle name="链接单元格 5 2" xfId="8484"/>
    <cellStyle name="链接单元格 5 3" xfId="8485"/>
    <cellStyle name="霓付 [0]_ +Foil &amp; -FOIL &amp; PAPER" xfId="8486"/>
    <cellStyle name="霓付_ +Foil &amp; -FOIL &amp; PAPER" xfId="8487"/>
    <cellStyle name="烹拳 [0]_ +Foil &amp; -FOIL &amp; PAPER" xfId="8488"/>
    <cellStyle name="烹拳_ +Foil &amp; -FOIL &amp; PAPER" xfId="8489"/>
    <cellStyle name="普通_ 白土" xfId="8490"/>
    <cellStyle name="千分位[0]_ 白土" xfId="8491"/>
    <cellStyle name="千位[0]_ 方正PC" xfId="8492"/>
    <cellStyle name="千位_ 方正PC" xfId="8493"/>
    <cellStyle name="千位分隔 2" xfId="8494"/>
    <cellStyle name="千位分隔 2 2" xfId="8495"/>
    <cellStyle name="千位分隔 2 2 2" xfId="8496"/>
    <cellStyle name="千位分隔 2 2 2 2" xfId="8497"/>
    <cellStyle name="千位分隔 2 3" xfId="8498"/>
    <cellStyle name="千位分隔 2 3 2" xfId="8499"/>
    <cellStyle name="千位分隔 2 3 2 2" xfId="8500"/>
    <cellStyle name="千位分隔 2 4" xfId="8501"/>
    <cellStyle name="千位分隔 2 5" xfId="8502"/>
    <cellStyle name="千位分隔 2 5 2" xfId="8503"/>
    <cellStyle name="千位分隔 3" xfId="8504"/>
    <cellStyle name="千位分隔 3 2" xfId="8505"/>
    <cellStyle name="千位分隔 3 3" xfId="8506"/>
    <cellStyle name="千位分隔 3 3 2" xfId="8507"/>
    <cellStyle name="千位分隔 4" xfId="8508"/>
    <cellStyle name="千位分隔 4 2" xfId="8509"/>
    <cellStyle name="千位分隔 4 3" xfId="8510"/>
    <cellStyle name="千位分隔 4 3 2" xfId="8511"/>
    <cellStyle name="千位分隔 5" xfId="8512"/>
    <cellStyle name="千位分隔 6" xfId="8513"/>
    <cellStyle name="千位分隔[0] 2" xfId="8514"/>
    <cellStyle name="千位分隔[0] 2 2" xfId="8515"/>
    <cellStyle name="千位分隔[0] 2 2 2" xfId="8516"/>
    <cellStyle name="千位分隔[0] 2 2 2 2" xfId="8517"/>
    <cellStyle name="千位分隔[0] 2 3" xfId="8518"/>
    <cellStyle name="千位分隔[0] 2 3 2" xfId="8519"/>
    <cellStyle name="千位分隔[0] 2 3 2 2" xfId="8520"/>
    <cellStyle name="千位分隔[0] 2 3 3" xfId="8521"/>
    <cellStyle name="千位分隔[0] 2 4" xfId="8522"/>
    <cellStyle name="千位分隔[0] 2 4 2" xfId="8523"/>
    <cellStyle name="千位分隔[0] 3" xfId="8524"/>
    <cellStyle name="强调 1" xfId="8525"/>
    <cellStyle name="强调 1 2" xfId="8526"/>
    <cellStyle name="强调 1 2 2" xfId="8527"/>
    <cellStyle name="强调 1 3" xfId="8528"/>
    <cellStyle name="强调 2" xfId="8529"/>
    <cellStyle name="强调 2 2" xfId="8530"/>
    <cellStyle name="强调 2 2 2" xfId="8531"/>
    <cellStyle name="强调 2 3" xfId="8532"/>
    <cellStyle name="强调 3" xfId="8533"/>
    <cellStyle name="强调 3 2" xfId="8534"/>
    <cellStyle name="强调 3 2 2" xfId="8535"/>
    <cellStyle name="强调 3 3" xfId="8536"/>
    <cellStyle name="强调文字颜色 1 2 2 2" xfId="8537"/>
    <cellStyle name="强调文字颜色 1 2 2 2 2" xfId="8538"/>
    <cellStyle name="强调文字颜色 1 2 2 2 2 2" xfId="8539"/>
    <cellStyle name="强调文字颜色 1 2 2 2 3" xfId="8540"/>
    <cellStyle name="强调文字颜色 1 2 2 2 3 2" xfId="8541"/>
    <cellStyle name="强调文字颜色 1 2 2 3" xfId="8542"/>
    <cellStyle name="强调文字颜色 1 2 2 3 2" xfId="8543"/>
    <cellStyle name="强调文字颜色 1 2 2 3 2 2" xfId="8544"/>
    <cellStyle name="强调文字颜色 1 2 2 3 3" xfId="8545"/>
    <cellStyle name="强调文字颜色 1 2 2 4" xfId="8546"/>
    <cellStyle name="强调文字颜色 1 2 2 4 2" xfId="8547"/>
    <cellStyle name="强调文字颜色 1 2 3 2 2" xfId="8548"/>
    <cellStyle name="强调文字颜色 1 2 3 2 2 2" xfId="8549"/>
    <cellStyle name="强调文字颜色 1 2 3 3" xfId="8550"/>
    <cellStyle name="强调文字颜色 1 2 3 3 2" xfId="8551"/>
    <cellStyle name="强调文字颜色 1 2 4 3" xfId="8552"/>
    <cellStyle name="强调文字颜色 1 2 4 3 2" xfId="8553"/>
    <cellStyle name="强调文字颜色 1 2 5" xfId="8554"/>
    <cellStyle name="强调文字颜色 1 2 6" xfId="8555"/>
    <cellStyle name="强调文字颜色 1 2 6 2" xfId="8556"/>
    <cellStyle name="强调文字颜色 1 2 7" xfId="8557"/>
    <cellStyle name="强调文字颜色 1 2 7 2" xfId="8558"/>
    <cellStyle name="强调文字颜色 1 2 8" xfId="8559"/>
    <cellStyle name="强调文字颜色 1 3 2 2" xfId="8560"/>
    <cellStyle name="强调文字颜色 1 3 2 3" xfId="8561"/>
    <cellStyle name="强调文字颜色 1 3 3" xfId="8562"/>
    <cellStyle name="强调文字颜色 1 3 3 2" xfId="8563"/>
    <cellStyle name="强调文字颜色 1 3 3 3" xfId="8564"/>
    <cellStyle name="强调文字颜色 1 3 3 3 2" xfId="8565"/>
    <cellStyle name="强调文字颜色 1 3 4" xfId="8566"/>
    <cellStyle name="强调文字颜色 1 3 4 2" xfId="8567"/>
    <cellStyle name="强调文字颜色 1 4" xfId="8568"/>
    <cellStyle name="强调文字颜色 1 4 2" xfId="8569"/>
    <cellStyle name="强调文字颜色 1 4 2 2" xfId="8570"/>
    <cellStyle name="强调文字颜色 1 5" xfId="8571"/>
    <cellStyle name="强调文字颜色 1 5 2" xfId="8572"/>
    <cellStyle name="强调文字颜色 1 5 2 2" xfId="8573"/>
    <cellStyle name="强调文字颜色 1 6" xfId="8574"/>
    <cellStyle name="强调文字颜色 1 6 2" xfId="8575"/>
    <cellStyle name="强调文字颜色 1 6 2 2" xfId="8576"/>
    <cellStyle name="强调文字颜色 1 6 3" xfId="8577"/>
    <cellStyle name="强调文字颜色 2 2" xfId="8578"/>
    <cellStyle name="强调文字颜色 2 2 2 3 3" xfId="8579"/>
    <cellStyle name="强调文字颜色 2 2 8" xfId="8580"/>
    <cellStyle name="强调文字颜色 2 3" xfId="8581"/>
    <cellStyle name="强调文字颜色 2 3 2" xfId="8582"/>
    <cellStyle name="强调文字颜色 2 3 2 2" xfId="8583"/>
    <cellStyle name="强调文字颜色 2 3 2 2 2" xfId="8584"/>
    <cellStyle name="强调文字颜色 2 3 2 2 2 2" xfId="8585"/>
    <cellStyle name="强调文字颜色 2 3 2 3" xfId="8586"/>
    <cellStyle name="强调文字颜色 2 3 2 3 2" xfId="8587"/>
    <cellStyle name="强调文字颜色 2 3 3" xfId="8588"/>
    <cellStyle name="强调文字颜色 2 3 3 2" xfId="8589"/>
    <cellStyle name="强调文字颜色 2 3 3 3" xfId="8590"/>
    <cellStyle name="强调文字颜色 2 3 3 3 2" xfId="8591"/>
    <cellStyle name="强调文字颜色 2 3 4" xfId="8592"/>
    <cellStyle name="强调文字颜色 2 3 4 2" xfId="8593"/>
    <cellStyle name="强调文字颜色 2 4" xfId="8594"/>
    <cellStyle name="强调文字颜色 2 4 2" xfId="8595"/>
    <cellStyle name="强调文字颜色 2 4 2 2" xfId="8596"/>
    <cellStyle name="强调文字颜色 2 5" xfId="8597"/>
    <cellStyle name="强调文字颜色 2 5 2" xfId="8598"/>
    <cellStyle name="强调文字颜色 2 5 2 2" xfId="8599"/>
    <cellStyle name="强调文字颜色 2 6" xfId="8600"/>
    <cellStyle name="强调文字颜色 2 6 2" xfId="8601"/>
    <cellStyle name="强调文字颜色 2 6 2 2" xfId="8602"/>
    <cellStyle name="强调文字颜色 2 6 3" xfId="8603"/>
    <cellStyle name="强调文字颜色 3 2" xfId="8604"/>
    <cellStyle name="强调文字颜色 3 2 2" xfId="8605"/>
    <cellStyle name="强调文字颜色 3 2 2 2 2" xfId="8606"/>
    <cellStyle name="强调文字颜色 3 2 2 2 2 2" xfId="8607"/>
    <cellStyle name="强调文字颜色 3 2 2 2 3" xfId="8608"/>
    <cellStyle name="强调文字颜色 3 2 2 2 3 2" xfId="8609"/>
    <cellStyle name="强调文字颜色 3 2 2 3" xfId="8610"/>
    <cellStyle name="强调文字颜色 3 2 2 3 2" xfId="8611"/>
    <cellStyle name="强调文字颜色 3 2 2 3 2 2" xfId="8612"/>
    <cellStyle name="强调文字颜色 3 2 2 4" xfId="8613"/>
    <cellStyle name="强调文字颜色 3 2 2 4 2" xfId="8614"/>
    <cellStyle name="强调文字颜色 3 2 3 2 2 2" xfId="8615"/>
    <cellStyle name="强调文字颜色 3 2 3 3" xfId="8616"/>
    <cellStyle name="强调文字颜色 3 2 3 3 2" xfId="8617"/>
    <cellStyle name="强调文字颜色 3 2 3 4" xfId="8618"/>
    <cellStyle name="强调文字颜色 3 2 3 4 2" xfId="8619"/>
    <cellStyle name="强调文字颜色 3 2 4" xfId="8620"/>
    <cellStyle name="强调文字颜色 3 2 4 2" xfId="8621"/>
    <cellStyle name="强调文字颜色 3 2 4 2 2" xfId="8622"/>
    <cellStyle name="强调文字颜色 3 2 4 3" xfId="8623"/>
    <cellStyle name="强调文字颜色 3 2 4 3 2" xfId="8624"/>
    <cellStyle name="强调文字颜色 3 2 5" xfId="8625"/>
    <cellStyle name="强调文字颜色 3 2 6" xfId="8626"/>
    <cellStyle name="强调文字颜色 3 2 6 2" xfId="8627"/>
    <cellStyle name="强调文字颜色 3 2 7" xfId="8628"/>
    <cellStyle name="强调文字颜色 3 2 8" xfId="8629"/>
    <cellStyle name="强调文字颜色 3 3" xfId="8630"/>
    <cellStyle name="强调文字颜色 3 3 3" xfId="8631"/>
    <cellStyle name="强调文字颜色 3 3 3 2 2" xfId="8632"/>
    <cellStyle name="强调文字颜色 3 3 3 3" xfId="8633"/>
    <cellStyle name="强调文字颜色 3 3 3 3 2" xfId="8634"/>
    <cellStyle name="强调文字颜色 3 3 4 2" xfId="8635"/>
    <cellStyle name="强调文字颜色 3 4 2" xfId="8636"/>
    <cellStyle name="强调文字颜色 3 4 2 2" xfId="8637"/>
    <cellStyle name="强调文字颜色 3 6" xfId="8638"/>
    <cellStyle name="强调文字颜色 3 6 2" xfId="8639"/>
    <cellStyle name="强调文字颜色 3 6 3" xfId="8640"/>
    <cellStyle name="强调文字颜色 4 2" xfId="8641"/>
    <cellStyle name="强调文字颜色 4 2 2" xfId="8642"/>
    <cellStyle name="强调文字颜色 4 2 2 2" xfId="8643"/>
    <cellStyle name="强调文字颜色 4 2 2 2 2" xfId="8644"/>
    <cellStyle name="强调文字颜色 4 2 2 2 2 2" xfId="8645"/>
    <cellStyle name="强调文字颜色 4 2 2 2 3" xfId="8646"/>
    <cellStyle name="强调文字颜色 4 2 2 2 3 2" xfId="8647"/>
    <cellStyle name="强调文字颜色 4 2 2 4" xfId="8648"/>
    <cellStyle name="强调文字颜色 4 2 2 4 2" xfId="8649"/>
    <cellStyle name="强调文字颜色 4 2 3" xfId="8650"/>
    <cellStyle name="强调文字颜色 4 2 3 2" xfId="8651"/>
    <cellStyle name="强调文字颜色 4 2 3 2 2" xfId="8652"/>
    <cellStyle name="强调文字颜色 4 2 3 2 2 2" xfId="8653"/>
    <cellStyle name="强调文字颜色 4 2 3 3" xfId="8654"/>
    <cellStyle name="强调文字颜色 4 2 3 4" xfId="8655"/>
    <cellStyle name="强调文字颜色 4 2 3 4 2" xfId="8656"/>
    <cellStyle name="强调文字颜色 4 2 4" xfId="8657"/>
    <cellStyle name="强调文字颜色 4 2 4 2" xfId="8658"/>
    <cellStyle name="强调文字颜色 4 2 4 2 2" xfId="8659"/>
    <cellStyle name="强调文字颜色 4 2 4 3" xfId="8660"/>
    <cellStyle name="强调文字颜色 4 2 5" xfId="8661"/>
    <cellStyle name="强调文字颜色 4 2 6" xfId="8662"/>
    <cellStyle name="强调文字颜色 4 2 6 2" xfId="8663"/>
    <cellStyle name="强调文字颜色 4 2 7" xfId="8664"/>
    <cellStyle name="强调文字颜色 4 2 7 2" xfId="8665"/>
    <cellStyle name="强调文字颜色 4 3" xfId="8666"/>
    <cellStyle name="强调文字颜色 4 3 2" xfId="8667"/>
    <cellStyle name="强调文字颜色 4 3 2 2" xfId="8668"/>
    <cellStyle name="强调文字颜色 4 3 2 2 2" xfId="8669"/>
    <cellStyle name="强调文字颜色 4 3 2 2 2 2" xfId="8670"/>
    <cellStyle name="强调文字颜色 4 3 2 3" xfId="8671"/>
    <cellStyle name="强调文字颜色 4 3 2 3 2" xfId="8672"/>
    <cellStyle name="强调文字颜色 4 3 3" xfId="8673"/>
    <cellStyle name="强调文字颜色 4 3 3 2" xfId="8674"/>
    <cellStyle name="强调文字颜色 4 3 3 2 2" xfId="8675"/>
    <cellStyle name="强调文字颜色 4 3 3 3" xfId="8676"/>
    <cellStyle name="强调文字颜色 4 3 3 3 2" xfId="8677"/>
    <cellStyle name="强调文字颜色 4 4" xfId="8678"/>
    <cellStyle name="强调文字颜色 4 4 2" xfId="8679"/>
    <cellStyle name="强调文字颜色 4 4 2 2" xfId="8680"/>
    <cellStyle name="强调文字颜色 4 5" xfId="8681"/>
    <cellStyle name="强调文字颜色 4 5 2" xfId="8682"/>
    <cellStyle name="强调文字颜色 4 5 2 2" xfId="8683"/>
    <cellStyle name="强调文字颜色 4 6" xfId="8684"/>
    <cellStyle name="强调文字颜色 4 6 2" xfId="8685"/>
    <cellStyle name="强调文字颜色 4 6 2 2" xfId="8686"/>
    <cellStyle name="强调文字颜色 4 7" xfId="8687"/>
    <cellStyle name="强调文字颜色 5 2" xfId="8688"/>
    <cellStyle name="强调文字颜色 5 2 2" xfId="8689"/>
    <cellStyle name="强调文字颜色 5 2 2 2" xfId="8690"/>
    <cellStyle name="强调文字颜色 5 2 2 2 2" xfId="8691"/>
    <cellStyle name="强调文字颜色 5 2 2 2 2 2" xfId="8692"/>
    <cellStyle name="强调文字颜色 5 2 2 2 3" xfId="8693"/>
    <cellStyle name="强调文字颜色 5 2 2 3" xfId="8694"/>
    <cellStyle name="强调文字颜色 5 2 2 3 2" xfId="8695"/>
    <cellStyle name="强调文字颜色 5 2 2 3 2 2" xfId="8696"/>
    <cellStyle name="强调文字颜色 5 2 2 3 3" xfId="8697"/>
    <cellStyle name="强调文字颜色 5 2 2 4" xfId="8698"/>
    <cellStyle name="强调文字颜色 5 2 2 4 2" xfId="8699"/>
    <cellStyle name="强调文字颜色 5 2 3" xfId="8700"/>
    <cellStyle name="强调文字颜色 5 2 3 2" xfId="8701"/>
    <cellStyle name="强调文字颜色 5 2 3 2 2" xfId="8702"/>
    <cellStyle name="强调文字颜色 5 2 3 2 2 2" xfId="8703"/>
    <cellStyle name="强调文字颜色 5 2 3 3" xfId="8704"/>
    <cellStyle name="强调文字颜色 5 2 3 3 2" xfId="8705"/>
    <cellStyle name="强调文字颜色 5 2 3 4" xfId="8706"/>
    <cellStyle name="强调文字颜色 5 2 3 4 2" xfId="8707"/>
    <cellStyle name="强调文字颜色 5 2 4" xfId="8708"/>
    <cellStyle name="强调文字颜色 5 2 4 2" xfId="8709"/>
    <cellStyle name="强调文字颜色 5 2 4 2 2" xfId="8710"/>
    <cellStyle name="强调文字颜色 5 2 4 3" xfId="8711"/>
    <cellStyle name="强调文字颜色 5 2 4 3 2" xfId="8712"/>
    <cellStyle name="强调文字颜色 5 2 5" xfId="8713"/>
    <cellStyle name="强调文字颜色 5 2 6" xfId="8714"/>
    <cellStyle name="强调文字颜色 5 2 7" xfId="8715"/>
    <cellStyle name="强调文字颜色 5 2 7 2" xfId="8716"/>
    <cellStyle name="强调文字颜色 5 2 8" xfId="8717"/>
    <cellStyle name="强调文字颜色 5 3" xfId="8718"/>
    <cellStyle name="强调文字颜色 5 3 2 2 2" xfId="8719"/>
    <cellStyle name="强调文字颜色 5 3 2 2 2 2" xfId="8720"/>
    <cellStyle name="强调文字颜色 5 3 2 3" xfId="8721"/>
    <cellStyle name="强调文字颜色 5 3 3" xfId="8722"/>
    <cellStyle name="强调文字颜色 5 3 3 2" xfId="8723"/>
    <cellStyle name="强调文字颜色 5 3 3 2 2" xfId="8724"/>
    <cellStyle name="强调文字颜色 5 3 3 3 2" xfId="8725"/>
    <cellStyle name="强调文字颜色 5 3 4" xfId="8726"/>
    <cellStyle name="强调文字颜色 5 3 4 2" xfId="8727"/>
    <cellStyle name="强调文字颜色 5 4" xfId="8728"/>
    <cellStyle name="强调文字颜色 5 4 2" xfId="8729"/>
    <cellStyle name="强调文字颜色 5 4 2 2" xfId="8730"/>
    <cellStyle name="强调文字颜色 5 5" xfId="8731"/>
    <cellStyle name="强调文字颜色 5 5 2" xfId="8732"/>
    <cellStyle name="强调文字颜色 5 5 2 2" xfId="8733"/>
    <cellStyle name="强调文字颜色 5 6" xfId="8734"/>
    <cellStyle name="强调文字颜色 5 6 2" xfId="8735"/>
    <cellStyle name="强调文字颜色 5 6 2 2" xfId="8736"/>
    <cellStyle name="强调文字颜色 5 6 3" xfId="8737"/>
    <cellStyle name="强调文字颜色 5 7" xfId="8738"/>
    <cellStyle name="强调文字颜色 6 2" xfId="8739"/>
    <cellStyle name="强调文字颜色 6 2 2 2 2" xfId="8740"/>
    <cellStyle name="强调文字颜色 6 2 2 2 3" xfId="8741"/>
    <cellStyle name="强调文字颜色 6 2 2 2 3 2" xfId="8742"/>
    <cellStyle name="强调文字颜色 6 2 2 3" xfId="8743"/>
    <cellStyle name="强调文字颜色 6 2 2 3 2" xfId="8744"/>
    <cellStyle name="强调文字颜色 6 2 2 3 2 2" xfId="8745"/>
    <cellStyle name="强调文字颜色 6 2 2 3 3" xfId="8746"/>
    <cellStyle name="强调文字颜色 6 2 2 4" xfId="8747"/>
    <cellStyle name="强调文字颜色 6 2 2 4 2" xfId="8748"/>
    <cellStyle name="强调文字颜色 6 2 3" xfId="8749"/>
    <cellStyle name="强调文字颜色 6 2 3 2" xfId="8750"/>
    <cellStyle name="强调文字颜色 6 2 3 2 2" xfId="8751"/>
    <cellStyle name="强调文字颜色 6 2 3 3" xfId="8752"/>
    <cellStyle name="强调文字颜色 6 2 3 3 2" xfId="8753"/>
    <cellStyle name="强调文字颜色 6 2 3 4" xfId="8754"/>
    <cellStyle name="强调文字颜色 6 2 3 4 2" xfId="8755"/>
    <cellStyle name="强调文字颜色 6 2 4" xfId="8756"/>
    <cellStyle name="适中 2 2 4 2" xfId="8757"/>
    <cellStyle name="强调文字颜色 6 2 4 3" xfId="8758"/>
    <cellStyle name="强调文字颜色 6 2 4 3 2" xfId="8759"/>
    <cellStyle name="强调文字颜色 6 2 5" xfId="8760"/>
    <cellStyle name="强调文字颜色 6 2 6" xfId="8761"/>
    <cellStyle name="强调文字颜色 6 2 6 2" xfId="8762"/>
    <cellStyle name="强调文字颜色 6 2 7" xfId="8763"/>
    <cellStyle name="强调文字颜色 6 2 7 2" xfId="8764"/>
    <cellStyle name="强调文字颜色 6 2 8" xfId="8765"/>
    <cellStyle name="强调文字颜色 6 3" xfId="8766"/>
    <cellStyle name="强调文字颜色 6 3 2" xfId="8767"/>
    <cellStyle name="强调文字颜色 6 3 2 2" xfId="8768"/>
    <cellStyle name="强调文字颜色 6 3 2 2 2" xfId="8769"/>
    <cellStyle name="强调文字颜色 6 3 2 2 2 2" xfId="8770"/>
    <cellStyle name="强调文字颜色 6 3 2 3" xfId="8771"/>
    <cellStyle name="强调文字颜色 6 3 2 3 2" xfId="8772"/>
    <cellStyle name="强调文字颜色 6 3 3" xfId="8773"/>
    <cellStyle name="强调文字颜色 6 3 3 2" xfId="8774"/>
    <cellStyle name="强调文字颜色 6 3 3 2 2" xfId="8775"/>
    <cellStyle name="强调文字颜色 6 3 3 3" xfId="8776"/>
    <cellStyle name="强调文字颜色 6 3 3 3 2" xfId="8777"/>
    <cellStyle name="强调文字颜色 6 3 4" xfId="8778"/>
    <cellStyle name="强调文字颜色 6 3 4 2" xfId="8779"/>
    <cellStyle name="强调文字颜色 6 4" xfId="8780"/>
    <cellStyle name="强调文字颜色 6 4 2" xfId="8781"/>
    <cellStyle name="强调文字颜色 6 4 2 2" xfId="8782"/>
    <cellStyle name="强调文字颜色 6 5" xfId="8783"/>
    <cellStyle name="强调文字颜色 6 5 2" xfId="8784"/>
    <cellStyle name="强调文字颜色 6 5 2 2" xfId="8785"/>
    <cellStyle name="强调文字颜色 6 6" xfId="8786"/>
    <cellStyle name="强调文字颜色 6 6 2" xfId="8787"/>
    <cellStyle name="强调文字颜色 6 6 2 2" xfId="8788"/>
    <cellStyle name="强调文字颜色 6 6 3" xfId="8789"/>
    <cellStyle name="强调文字颜色 6 7" xfId="8790"/>
    <cellStyle name="日期" xfId="8791"/>
    <cellStyle name="日期 2" xfId="8792"/>
    <cellStyle name="商品名称" xfId="8793"/>
    <cellStyle name="商品名称 2" xfId="8794"/>
    <cellStyle name="适中 2" xfId="8795"/>
    <cellStyle name="适中 2 2" xfId="8796"/>
    <cellStyle name="适中 2 2 2 2 2" xfId="8797"/>
    <cellStyle name="适中 2 2 3" xfId="8798"/>
    <cellStyle name="适中 2 2 3 2" xfId="8799"/>
    <cellStyle name="适中 2 2 3 2 2" xfId="8800"/>
    <cellStyle name="适中 2 2 3 3" xfId="8801"/>
    <cellStyle name="适中 2 3" xfId="8802"/>
    <cellStyle name="适中 2 3 2" xfId="8803"/>
    <cellStyle name="适中 2 3 2 2" xfId="8804"/>
    <cellStyle name="适中 2 3 3" xfId="8805"/>
    <cellStyle name="适中 2 3 3 2" xfId="8806"/>
    <cellStyle name="适中 2 4" xfId="8807"/>
    <cellStyle name="适中 2 4 2" xfId="8808"/>
    <cellStyle name="适中 2 4 2 2" xfId="8809"/>
    <cellStyle name="适中 2 4 3" xfId="8810"/>
    <cellStyle name="适中 2 4 3 2" xfId="8811"/>
    <cellStyle name="适中 2 5" xfId="8812"/>
    <cellStyle name="适中 2 6" xfId="8813"/>
    <cellStyle name="适中 2 7" xfId="8814"/>
    <cellStyle name="适中 2 7 2" xfId="8815"/>
    <cellStyle name="适中 2 8" xfId="8816"/>
    <cellStyle name="适中 2 8 2" xfId="8817"/>
    <cellStyle name="适中 2 9" xfId="8818"/>
    <cellStyle name="适中 3" xfId="8819"/>
    <cellStyle name="适中 3 2" xfId="8820"/>
    <cellStyle name="适中 3 2 2" xfId="8821"/>
    <cellStyle name="适中 3 2 2 2" xfId="8822"/>
    <cellStyle name="适中 3 2 2 2 2" xfId="8823"/>
    <cellStyle name="适中 3 2 3" xfId="8824"/>
    <cellStyle name="适中 3 2 3 2" xfId="8825"/>
    <cellStyle name="适中 3 2 4" xfId="8826"/>
    <cellStyle name="适中 3 2 4 2" xfId="8827"/>
    <cellStyle name="适中 3 3" xfId="8828"/>
    <cellStyle name="适中 3 3 2" xfId="8829"/>
    <cellStyle name="适中 3 3 2 2" xfId="8830"/>
    <cellStyle name="适中 3 3 3" xfId="8831"/>
    <cellStyle name="适中 3 3 3 2" xfId="8832"/>
    <cellStyle name="适中 3 4" xfId="8833"/>
    <cellStyle name="适中 3 4 2" xfId="8834"/>
    <cellStyle name="适中 3 5" xfId="8835"/>
    <cellStyle name="适中 3 5 2" xfId="8836"/>
    <cellStyle name="适中 4" xfId="8837"/>
    <cellStyle name="适中 4 2" xfId="8838"/>
    <cellStyle name="适中 4 2 2" xfId="8839"/>
    <cellStyle name="适中 5" xfId="8840"/>
    <cellStyle name="适中 5 2" xfId="8841"/>
    <cellStyle name="适中 5 2 2" xfId="8842"/>
    <cellStyle name="适中 5 3" xfId="8843"/>
    <cellStyle name="输出 2" xfId="8844"/>
    <cellStyle name="输出 2 2" xfId="8845"/>
    <cellStyle name="输出 2 2 2" xfId="8846"/>
    <cellStyle name="输出 2 2 2 2" xfId="8847"/>
    <cellStyle name="输出 2 2 3" xfId="8848"/>
    <cellStyle name="输出 2 2 3 2" xfId="8849"/>
    <cellStyle name="输出 2 2 3 2 2" xfId="8850"/>
    <cellStyle name="输出 2 2 4 2" xfId="8851"/>
    <cellStyle name="输出 2 3" xfId="8852"/>
    <cellStyle name="输出 2 3 2" xfId="8853"/>
    <cellStyle name="输出 2 3 2 2" xfId="8854"/>
    <cellStyle name="输出 2 3 2 2 2" xfId="8855"/>
    <cellStyle name="输出 2 3 3" xfId="8856"/>
    <cellStyle name="输出 2 4" xfId="8857"/>
    <cellStyle name="输出 2 4 2" xfId="8858"/>
    <cellStyle name="输出 2 4 2 2" xfId="8859"/>
    <cellStyle name="输出 2 4 3" xfId="8860"/>
    <cellStyle name="输出 2 4 3 2" xfId="8861"/>
    <cellStyle name="输出 2 5" xfId="8862"/>
    <cellStyle name="输出 2 6" xfId="8863"/>
    <cellStyle name="输出 2 7" xfId="8864"/>
    <cellStyle name="输出 2 7 2" xfId="8865"/>
    <cellStyle name="输出 2 8" xfId="8866"/>
    <cellStyle name="输出 2 8 2" xfId="8867"/>
    <cellStyle name="输出 2 9" xfId="8868"/>
    <cellStyle name="输出 3" xfId="8869"/>
    <cellStyle name="输出 3 2" xfId="8870"/>
    <cellStyle name="输出 3 2 2" xfId="8871"/>
    <cellStyle name="输出 3 2 2 2" xfId="8872"/>
    <cellStyle name="输出 3 2 2 2 2" xfId="8873"/>
    <cellStyle name="输出 3 2 4 2" xfId="8874"/>
    <cellStyle name="输出 3 3" xfId="8875"/>
    <cellStyle name="输出 3 3 2" xfId="8876"/>
    <cellStyle name="输出 3 3 2 2" xfId="8877"/>
    <cellStyle name="输出 3 3 3 2" xfId="8878"/>
    <cellStyle name="输出 3 4" xfId="8879"/>
    <cellStyle name="输出 3 4 2" xfId="8880"/>
    <cellStyle name="输出 3 5" xfId="8881"/>
    <cellStyle name="输出 4" xfId="8882"/>
    <cellStyle name="输出 4 2" xfId="8883"/>
    <cellStyle name="输出 4 2 2" xfId="8884"/>
    <cellStyle name="输出 5" xfId="8885"/>
    <cellStyle name="输出 5 2" xfId="8886"/>
    <cellStyle name="输出 5 3" xfId="8887"/>
    <cellStyle name="输出 6" xfId="8888"/>
    <cellStyle name="输入 2 2 2 2 2" xfId="8889"/>
    <cellStyle name="输入 2 2 3 2" xfId="8890"/>
    <cellStyle name="输入 2 2 3 2 2" xfId="8891"/>
    <cellStyle name="输入 2 2 4" xfId="8892"/>
    <cellStyle name="输入 2 2 4 2" xfId="8893"/>
    <cellStyle name="输入 2 3 2 2" xfId="8894"/>
    <cellStyle name="输入 2 3 3" xfId="8895"/>
    <cellStyle name="输入 2 3 3 2" xfId="8896"/>
    <cellStyle name="输入 2 4" xfId="8897"/>
    <cellStyle name="输入 2 4 2" xfId="8898"/>
    <cellStyle name="输入 2 4 3" xfId="8899"/>
    <cellStyle name="输入 2 4 3 2" xfId="8900"/>
    <cellStyle name="输入 2 6" xfId="8901"/>
    <cellStyle name="输入 2 7" xfId="8902"/>
    <cellStyle name="输入 2 7 2" xfId="8903"/>
    <cellStyle name="输入 2 8" xfId="8904"/>
    <cellStyle name="输入 2 8 2" xfId="8905"/>
    <cellStyle name="输入 3 2 2 2 2" xfId="8906"/>
    <cellStyle name="输入 3 2 3 2" xfId="8907"/>
    <cellStyle name="输入 3 2 4" xfId="8908"/>
    <cellStyle name="输入 3 2 4 2" xfId="8909"/>
    <cellStyle name="输入 3 3 2 2" xfId="8910"/>
    <cellStyle name="输入 3 3 3" xfId="8911"/>
    <cellStyle name="输入 3 3 3 2" xfId="8912"/>
    <cellStyle name="输入 3 4" xfId="8913"/>
    <cellStyle name="输入 3 4 2" xfId="8914"/>
    <cellStyle name="输入 3 5" xfId="8915"/>
    <cellStyle name="输入 4" xfId="8916"/>
    <cellStyle name="输入 4 2" xfId="8917"/>
    <cellStyle name="输入 4 2 2" xfId="8918"/>
    <cellStyle name="输入 5 2" xfId="8919"/>
    <cellStyle name="输入 5 2 2" xfId="8920"/>
    <cellStyle name="输入 5 3" xfId="8921"/>
    <cellStyle name="数量" xfId="8922"/>
    <cellStyle name="数量 2" xfId="8923"/>
    <cellStyle name="数字" xfId="8924"/>
    <cellStyle name="数字 2" xfId="8925"/>
    <cellStyle name="数字 2 2" xfId="8926"/>
    <cellStyle name="数字 2 2 2" xfId="8927"/>
    <cellStyle name="数字 2 3" xfId="8928"/>
    <cellStyle name="数字 3" xfId="8929"/>
    <cellStyle name="数字 3 2" xfId="8930"/>
    <cellStyle name="㼿㼿㼿㼿㼿㼿" xfId="8931"/>
    <cellStyle name="㼿㼿㼿㼿㼿㼿 2" xfId="8932"/>
    <cellStyle name="㼿㼿㼿㼿㼿㼿 2 2" xfId="8933"/>
    <cellStyle name="㼿㼿㼿㼿㼿㼿 2 2 2" xfId="8934"/>
    <cellStyle name="㼿㼿㼿㼿㼿㼿 2 3" xfId="8935"/>
    <cellStyle name="㼿㼿㼿㼿㼿㼿㼿㼿㼿㼿㼿?" xfId="8936"/>
    <cellStyle name="㼿㼿㼿㼿㼿㼿㼿㼿㼿㼿㼿? 2" xfId="8937"/>
    <cellStyle name="㼿㼿㼿㼿㼿㼿㼿㼿㼿㼿㼿? 2 2" xfId="8938"/>
    <cellStyle name="㼿㼿㼿㼿㼿㼿㼿㼿㼿㼿㼿? 2 2 2" xfId="8939"/>
    <cellStyle name="㼿㼿㼿㼿㼿㼿㼿㼿㼿㼿㼿? 2 3" xfId="8940"/>
    <cellStyle name="㼿㼿㼿㼿㼿㼿㼿㼿㼿㼿㼿? 3" xfId="8941"/>
    <cellStyle name="㼿㼿㼿㼿㼿㼿㼿㼿㼿㼿㼿? 3 2" xfId="8942"/>
    <cellStyle name="未定义" xfId="8943"/>
    <cellStyle name="未定义 2" xfId="8944"/>
    <cellStyle name="小数" xfId="8945"/>
    <cellStyle name="小数 2 2 2" xfId="8946"/>
    <cellStyle name="样式 1" xfId="8947"/>
    <cellStyle name="样式 1 2" xfId="8948"/>
    <cellStyle name="昗弨_Pacific Region P&amp;L" xfId="8949"/>
    <cellStyle name="寘嬫愗傝_Region Orders (2)" xfId="8950"/>
    <cellStyle name="注释 2" xfId="8951"/>
    <cellStyle name="注释 2 2" xfId="8952"/>
    <cellStyle name="注释 2 2 2" xfId="8953"/>
    <cellStyle name="注释 2 2 2 2" xfId="8954"/>
    <cellStyle name="注释 2 2 2 2 2" xfId="8955"/>
    <cellStyle name="注释 2 2 2 3" xfId="8956"/>
    <cellStyle name="注释 2 2 2 3 2" xfId="8957"/>
    <cellStyle name="注释 2 2 3" xfId="8958"/>
    <cellStyle name="注释 2 2 3 2" xfId="8959"/>
    <cellStyle name="注释 2 2 3 2 2" xfId="8960"/>
    <cellStyle name="注释 2 2 3 3" xfId="8961"/>
    <cellStyle name="注释 2 2 4" xfId="8962"/>
    <cellStyle name="注释 2 2 4 2" xfId="8963"/>
    <cellStyle name="注释 2 3" xfId="8964"/>
    <cellStyle name="注释 2 3 2" xfId="8965"/>
    <cellStyle name="注释 2 3 2 2" xfId="8966"/>
    <cellStyle name="注释 2 3 3" xfId="8967"/>
    <cellStyle name="注释 2 4" xfId="8968"/>
    <cellStyle name="注释 2 4 2" xfId="8969"/>
    <cellStyle name="注释 2 4 2 2" xfId="8970"/>
    <cellStyle name="注释 2 4 3" xfId="8971"/>
    <cellStyle name="注释 2 5" xfId="8972"/>
    <cellStyle name="注释 2 5 2" xfId="8973"/>
    <cellStyle name="注释 2 6" xfId="8974"/>
    <cellStyle name="注释 2 6 2" xfId="8975"/>
    <cellStyle name="注释 3" xfId="8976"/>
    <cellStyle name="注释 3 2 2" xfId="8977"/>
    <cellStyle name="注释 3 2 2 2" xfId="8978"/>
    <cellStyle name="注释 3 2 2 2 2" xfId="8979"/>
    <cellStyle name="注释 3 2 3" xfId="8980"/>
    <cellStyle name="注释 3 2 3 2" xfId="8981"/>
    <cellStyle name="注释 3 2 4" xfId="8982"/>
    <cellStyle name="注释 3 2 4 2" xfId="8983"/>
    <cellStyle name="注释 3 3" xfId="8984"/>
    <cellStyle name="注释 3 3 2" xfId="8985"/>
    <cellStyle name="注释 3 3 2 2" xfId="8986"/>
    <cellStyle name="注释 3 3 3" xfId="8987"/>
    <cellStyle name="注释 3 4" xfId="8988"/>
    <cellStyle name="注释 3 4 2" xfId="8989"/>
    <cellStyle name="注释 4" xfId="8990"/>
    <cellStyle name="注释 4 2" xfId="8991"/>
    <cellStyle name="注释 4 2 2" xfId="8992"/>
    <cellStyle name="注释 5 2" xfId="8993"/>
    <cellStyle name="注释 5 2 2" xfId="8994"/>
    <cellStyle name="注释 5 3" xfId="8995"/>
    <cellStyle name="注释 6" xfId="8996"/>
    <cellStyle name="콤마 [0]_BOILER-CO1" xfId="8997"/>
    <cellStyle name="통화 [0]_BOILER-CO1" xfId="8998"/>
    <cellStyle name="통화_BOILER-CO1" xfId="8999"/>
    <cellStyle name="표준_0N-HANDLING " xfId="900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externalLink" Target="externalLinks/externalLink14.xml"/><Relationship Id="rId32" Type="http://schemas.openxmlformats.org/officeDocument/2006/relationships/externalLink" Target="externalLinks/externalLink13.xml"/><Relationship Id="rId31" Type="http://schemas.openxmlformats.org/officeDocument/2006/relationships/externalLink" Target="externalLinks/externalLink12.xml"/><Relationship Id="rId30" Type="http://schemas.openxmlformats.org/officeDocument/2006/relationships/externalLink" Target="externalLinks/externalLink11.xml"/><Relationship Id="rId3" Type="http://schemas.openxmlformats.org/officeDocument/2006/relationships/worksheet" Target="worksheets/sheet3.xml"/><Relationship Id="rId29" Type="http://schemas.openxmlformats.org/officeDocument/2006/relationships/externalLink" Target="externalLinks/externalLink10.xml"/><Relationship Id="rId28" Type="http://schemas.openxmlformats.org/officeDocument/2006/relationships/externalLink" Target="externalLinks/externalLink9.xml"/><Relationship Id="rId27" Type="http://schemas.openxmlformats.org/officeDocument/2006/relationships/externalLink" Target="externalLinks/externalLink8.xml"/><Relationship Id="rId26" Type="http://schemas.openxmlformats.org/officeDocument/2006/relationships/externalLink" Target="externalLinks/externalLink7.xml"/><Relationship Id="rId25" Type="http://schemas.openxmlformats.org/officeDocument/2006/relationships/externalLink" Target="externalLinks/externalLink6.xml"/><Relationship Id="rId24" Type="http://schemas.openxmlformats.org/officeDocument/2006/relationships/externalLink" Target="externalLinks/externalLink5.xml"/><Relationship Id="rId23" Type="http://schemas.openxmlformats.org/officeDocument/2006/relationships/externalLink" Target="externalLinks/externalLink4.xml"/><Relationship Id="rId22" Type="http://schemas.openxmlformats.org/officeDocument/2006/relationships/externalLink" Target="externalLinks/externalLink3.xml"/><Relationship Id="rId21" Type="http://schemas.openxmlformats.org/officeDocument/2006/relationships/externalLink" Target="externalLinks/externalLink2.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rogram%20Files\Tencent\QQ2009\Users\179851253\FileRecv\2-&#32454;&#38598;&#26009;\007-K19+8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12&#24180;&#37325;&#28857;&#25143;\&#26412;&#23616;&#25253;&#34920;\2011\08&#26399;&#35745;&#37327;\08&#26399;&#35745;&#37327;ZJ026&#20013;&#26399;&#25903;&#20184;&#35777;&#20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9044;&#31639;&#32534;&#21046;\&#20840;&#21306;&#39044;&#31639;\2017&#24180;&#39044;&#31639;\POWER%20ASSUMPTION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gram%20Files\Tencent\QQ2009\Users\179851253\FileRecv\2-&#32454;&#38598;&#26009;\007-K19+8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24180;&#37325;&#28857;&#25143;\&#26412;&#23616;&#25253;&#34920;\2011\08&#26399;&#35745;&#37327;\08&#26399;&#35745;&#37327;ZJ026&#20013;&#26399;&#25903;&#20184;&#35777;&#200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39044;&#31639;&#32534;&#21046;\&#20840;&#21306;&#39044;&#31639;\2017&#24180;&#39044;&#31639;\POWER%20ASSUMPTION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20+080"/>
      <sheetName val="k20+080."/>
      <sheetName val="k20+080.."/>
    </sheetNames>
    <sheetDataSet>
      <sheetData sheetId="0"/>
      <sheetData sheetId="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 val="XL4Poppy"/>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20+080"/>
      <sheetName val="k20+080."/>
      <sheetName val="k20+080.."/>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 val="XL4Poppy"/>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21"/>
  <sheetViews>
    <sheetView tabSelected="1" topLeftCell="A7" workbookViewId="0">
      <selection activeCell="L11" sqref="L11"/>
    </sheetView>
  </sheetViews>
  <sheetFormatPr defaultColWidth="9" defaultRowHeight="14.25" outlineLevelCol="1"/>
  <cols>
    <col min="1" max="1" width="11.75" customWidth="1"/>
    <col min="2" max="2" width="44.75" customWidth="1"/>
  </cols>
  <sheetData>
    <row r="2" ht="25.5" spans="1:2">
      <c r="A2" s="177" t="s">
        <v>0</v>
      </c>
      <c r="B2" s="177"/>
    </row>
    <row r="5" ht="27" customHeight="1" spans="1:2">
      <c r="A5" s="178" t="s">
        <v>1</v>
      </c>
      <c r="B5" s="179" t="s">
        <v>2</v>
      </c>
    </row>
    <row r="6" ht="27" customHeight="1" spans="1:2">
      <c r="A6" s="178" t="s">
        <v>3</v>
      </c>
      <c r="B6" s="179" t="s">
        <v>4</v>
      </c>
    </row>
    <row r="7" ht="27" customHeight="1" spans="1:2">
      <c r="A7" s="178" t="s">
        <v>5</v>
      </c>
      <c r="B7" s="179" t="s">
        <v>6</v>
      </c>
    </row>
    <row r="8" ht="27" customHeight="1" spans="1:2">
      <c r="A8" s="178" t="s">
        <v>7</v>
      </c>
      <c r="B8" s="179" t="s">
        <v>8</v>
      </c>
    </row>
    <row r="9" ht="27" customHeight="1" spans="1:2">
      <c r="A9" s="178" t="s">
        <v>9</v>
      </c>
      <c r="B9" s="179" t="s">
        <v>10</v>
      </c>
    </row>
    <row r="10" ht="27" customHeight="1" spans="1:2">
      <c r="A10" s="178" t="s">
        <v>11</v>
      </c>
      <c r="B10" s="179" t="s">
        <v>12</v>
      </c>
    </row>
    <row r="11" ht="27" customHeight="1" spans="1:2">
      <c r="A11" s="178" t="s">
        <v>13</v>
      </c>
      <c r="B11" s="179" t="s">
        <v>14</v>
      </c>
    </row>
    <row r="12" s="42" customFormat="1" ht="27" customHeight="1" spans="1:2">
      <c r="A12" s="180" t="s">
        <v>15</v>
      </c>
      <c r="B12" s="181" t="s">
        <v>16</v>
      </c>
    </row>
    <row r="13" s="42" customFormat="1" ht="27" customHeight="1" spans="1:2">
      <c r="A13" s="180" t="s">
        <v>17</v>
      </c>
      <c r="B13" s="181" t="s">
        <v>18</v>
      </c>
    </row>
    <row r="14" ht="27.75" customHeight="1" spans="1:2">
      <c r="A14" s="178" t="s">
        <v>19</v>
      </c>
      <c r="B14" s="179" t="s">
        <v>20</v>
      </c>
    </row>
    <row r="15" ht="27.75" customHeight="1" spans="1:2">
      <c r="A15" s="178" t="s">
        <v>21</v>
      </c>
      <c r="B15" s="179" t="s">
        <v>22</v>
      </c>
    </row>
    <row r="16" ht="29.25" customHeight="1" spans="1:2">
      <c r="A16" s="178" t="s">
        <v>23</v>
      </c>
      <c r="B16" s="179" t="s">
        <v>24</v>
      </c>
    </row>
    <row r="17" ht="29.25" customHeight="1" spans="1:2">
      <c r="A17" s="178" t="s">
        <v>25</v>
      </c>
      <c r="B17" s="179" t="s">
        <v>26</v>
      </c>
    </row>
    <row r="18" ht="29.25" customHeight="1" spans="1:2">
      <c r="A18" s="178" t="s">
        <v>27</v>
      </c>
      <c r="B18" s="179" t="s">
        <v>28</v>
      </c>
    </row>
    <row r="19" ht="29.25" customHeight="1" spans="1:1">
      <c r="A19" s="178"/>
    </row>
    <row r="20" ht="29.25" customHeight="1" spans="1:1">
      <c r="A20" s="178"/>
    </row>
    <row r="21" ht="29.25" customHeight="1" spans="1:1">
      <c r="A21" s="178"/>
    </row>
  </sheetData>
  <mergeCells count="1">
    <mergeCell ref="A2:B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9"/>
  <sheetViews>
    <sheetView topLeftCell="A545" workbookViewId="0">
      <selection activeCell="K558" sqref="K558"/>
    </sheetView>
  </sheetViews>
  <sheetFormatPr defaultColWidth="9" defaultRowHeight="14.25" outlineLevelCol="3"/>
  <cols>
    <col min="1" max="1" width="49.625" style="123" customWidth="1"/>
    <col min="2" max="2" width="22.5" style="123" customWidth="1"/>
    <col min="3" max="3" width="18.125" style="123" customWidth="1"/>
    <col min="4" max="4" width="13.875" style="123" customWidth="1"/>
    <col min="5" max="16384" width="9" style="123"/>
  </cols>
  <sheetData>
    <row r="1" ht="18" customHeight="1" spans="1:1">
      <c r="A1" s="44"/>
    </row>
    <row r="2" s="44" customFormat="1" ht="20.25" spans="1:4">
      <c r="A2" s="43" t="s">
        <v>1257</v>
      </c>
      <c r="B2" s="43"/>
      <c r="C2" s="43"/>
      <c r="D2" s="43"/>
    </row>
    <row r="3" ht="20.25" customHeight="1" spans="4:4">
      <c r="D3" s="124" t="s">
        <v>30</v>
      </c>
    </row>
    <row r="4" ht="36" customHeight="1" spans="1:4">
      <c r="A4" s="48" t="s">
        <v>85</v>
      </c>
      <c r="B4" s="14" t="s">
        <v>1258</v>
      </c>
      <c r="C4" s="14" t="s">
        <v>224</v>
      </c>
      <c r="D4" s="14" t="s">
        <v>34</v>
      </c>
    </row>
    <row r="5" ht="20.1" customHeight="1" spans="1:4">
      <c r="A5" s="6" t="s">
        <v>37</v>
      </c>
      <c r="B5" s="125">
        <f>SUM(B6,B18,B27,B39,B51,B62,B73,B85,B94,B104,B119,B128,B139,B151,B161,B174,B181,B188,B197,B203,B210,B218,B225,B231,B237,B243,B249,B255)</f>
        <v>21153</v>
      </c>
      <c r="C5" s="125">
        <f>SUM(C6,C18,C27,C39,C51,C62,C73,C85,C94,C104,C119,C128,C139,C151,C161,C174,C181,C188,C197,C203,C210,C218,C225,C231,C237,C243,C249,C255)</f>
        <v>22658</v>
      </c>
      <c r="D5" s="126">
        <f>C5/B5-1</f>
        <v>0.0711483004774736</v>
      </c>
    </row>
    <row r="6" ht="20.1" customHeight="1" spans="1:4">
      <c r="A6" s="127" t="s">
        <v>234</v>
      </c>
      <c r="B6" s="125">
        <f>SUM(B7:B17)</f>
        <v>702</v>
      </c>
      <c r="C6" s="125">
        <f>SUM(C7:C17)</f>
        <v>763</v>
      </c>
      <c r="D6" s="126">
        <f>C6/B6-1</f>
        <v>0.086894586894587</v>
      </c>
    </row>
    <row r="7" ht="20.1" customHeight="1" spans="1:4">
      <c r="A7" s="127" t="s">
        <v>235</v>
      </c>
      <c r="B7" s="125">
        <v>515</v>
      </c>
      <c r="C7" s="125">
        <v>533</v>
      </c>
      <c r="D7" s="126">
        <f>C7/B7-1</f>
        <v>0.0349514563106796</v>
      </c>
    </row>
    <row r="8" ht="20.1" customHeight="1" spans="1:4">
      <c r="A8" s="127" t="s">
        <v>236</v>
      </c>
      <c r="B8" s="125"/>
      <c r="C8" s="125"/>
      <c r="D8" s="126"/>
    </row>
    <row r="9" ht="20.1" customHeight="1" spans="1:4">
      <c r="A9" s="128" t="s">
        <v>237</v>
      </c>
      <c r="B9" s="125"/>
      <c r="C9" s="125"/>
      <c r="D9" s="126"/>
    </row>
    <row r="10" ht="20.1" customHeight="1" spans="1:4">
      <c r="A10" s="128" t="s">
        <v>238</v>
      </c>
      <c r="B10" s="125">
        <v>34</v>
      </c>
      <c r="C10" s="125">
        <v>38</v>
      </c>
      <c r="D10" s="126">
        <f>C10/B10-1</f>
        <v>0.117647058823529</v>
      </c>
    </row>
    <row r="11" ht="20.1" customHeight="1" spans="1:4">
      <c r="A11" s="128" t="s">
        <v>239</v>
      </c>
      <c r="B11" s="125"/>
      <c r="C11" s="125"/>
      <c r="D11" s="126"/>
    </row>
    <row r="12" ht="20.1" customHeight="1" spans="1:4">
      <c r="A12" s="6" t="s">
        <v>240</v>
      </c>
      <c r="B12" s="125"/>
      <c r="C12" s="125"/>
      <c r="D12" s="126"/>
    </row>
    <row r="13" ht="20.1" customHeight="1" spans="1:4">
      <c r="A13" s="6" t="s">
        <v>241</v>
      </c>
      <c r="B13" s="125"/>
      <c r="C13" s="125"/>
      <c r="D13" s="126"/>
    </row>
    <row r="14" ht="20.1" customHeight="1" spans="1:4">
      <c r="A14" s="6" t="s">
        <v>242</v>
      </c>
      <c r="B14" s="125"/>
      <c r="C14" s="125"/>
      <c r="D14" s="126"/>
    </row>
    <row r="15" ht="20.1" customHeight="1" spans="1:4">
      <c r="A15" s="6" t="s">
        <v>243</v>
      </c>
      <c r="B15" s="125"/>
      <c r="C15" s="125"/>
      <c r="D15" s="126"/>
    </row>
    <row r="16" ht="20.1" customHeight="1" spans="1:4">
      <c r="A16" s="6" t="s">
        <v>244</v>
      </c>
      <c r="B16" s="125">
        <v>50</v>
      </c>
      <c r="C16" s="125">
        <v>52</v>
      </c>
      <c r="D16" s="126">
        <f>C16/B16-1</f>
        <v>0.04</v>
      </c>
    </row>
    <row r="17" ht="20.1" customHeight="1" spans="1:4">
      <c r="A17" s="6" t="s">
        <v>245</v>
      </c>
      <c r="B17" s="125">
        <v>103</v>
      </c>
      <c r="C17" s="125">
        <v>140</v>
      </c>
      <c r="D17" s="126">
        <f>C17/B17-1</f>
        <v>0.359223300970874</v>
      </c>
    </row>
    <row r="18" ht="20.1" customHeight="1" spans="1:4">
      <c r="A18" s="127" t="s">
        <v>246</v>
      </c>
      <c r="B18" s="125">
        <f>SUM(B19:B26)</f>
        <v>500</v>
      </c>
      <c r="C18" s="125">
        <f>SUM(C19:C26)</f>
        <v>557</v>
      </c>
      <c r="D18" s="126">
        <f>C18/B18-1</f>
        <v>0.114</v>
      </c>
    </row>
    <row r="19" ht="20.1" customHeight="1" spans="1:4">
      <c r="A19" s="127" t="s">
        <v>235</v>
      </c>
      <c r="B19" s="125">
        <v>340</v>
      </c>
      <c r="C19" s="125">
        <v>349</v>
      </c>
      <c r="D19" s="126">
        <f>C19/B19-1</f>
        <v>0.026470588235294</v>
      </c>
    </row>
    <row r="20" ht="20.1" customHeight="1" spans="1:4">
      <c r="A20" s="127" t="s">
        <v>236</v>
      </c>
      <c r="B20" s="125"/>
      <c r="C20" s="125"/>
      <c r="D20" s="126"/>
    </row>
    <row r="21" ht="20.1" customHeight="1" spans="1:4">
      <c r="A21" s="128" t="s">
        <v>237</v>
      </c>
      <c r="B21" s="125"/>
      <c r="C21" s="125"/>
      <c r="D21" s="126"/>
    </row>
    <row r="22" ht="20.1" customHeight="1" spans="1:4">
      <c r="A22" s="128" t="s">
        <v>247</v>
      </c>
      <c r="B22" s="125"/>
      <c r="C22" s="125"/>
      <c r="D22" s="126"/>
    </row>
    <row r="23" ht="20.1" customHeight="1" spans="1:4">
      <c r="A23" s="128" t="s">
        <v>248</v>
      </c>
      <c r="B23" s="125"/>
      <c r="C23" s="125"/>
      <c r="D23" s="126"/>
    </row>
    <row r="24" ht="20.1" customHeight="1" spans="1:4">
      <c r="A24" s="128" t="s">
        <v>249</v>
      </c>
      <c r="B24" s="125"/>
      <c r="C24" s="125"/>
      <c r="D24" s="126"/>
    </row>
    <row r="25" ht="20.1" customHeight="1" spans="1:4">
      <c r="A25" s="128" t="s">
        <v>244</v>
      </c>
      <c r="B25" s="125">
        <v>30</v>
      </c>
      <c r="C25" s="125">
        <v>32</v>
      </c>
      <c r="D25" s="126">
        <f>C25/B25-1</f>
        <v>0.0666666666666667</v>
      </c>
    </row>
    <row r="26" ht="20.1" customHeight="1" spans="1:4">
      <c r="A26" s="128" t="s">
        <v>250</v>
      </c>
      <c r="B26" s="125">
        <v>130</v>
      </c>
      <c r="C26" s="125">
        <v>176</v>
      </c>
      <c r="D26" s="126">
        <f>C26/B26-1</f>
        <v>0.353846153846154</v>
      </c>
    </row>
    <row r="27" ht="20.1" customHeight="1" spans="1:4">
      <c r="A27" s="127" t="s">
        <v>251</v>
      </c>
      <c r="B27" s="125">
        <f>SUM(B28:B38)</f>
        <v>6651</v>
      </c>
      <c r="C27" s="125">
        <f>SUM(C28:C38)</f>
        <v>7263</v>
      </c>
      <c r="D27" s="126">
        <f>C27/B27-1</f>
        <v>0.0920162381596752</v>
      </c>
    </row>
    <row r="28" ht="20.1" customHeight="1" spans="1:4">
      <c r="A28" s="127" t="s">
        <v>235</v>
      </c>
      <c r="B28" s="125">
        <v>4</v>
      </c>
      <c r="C28" s="125">
        <v>39</v>
      </c>
      <c r="D28" s="126">
        <f>C28/B28-1</f>
        <v>8.75</v>
      </c>
    </row>
    <row r="29" ht="20.1" customHeight="1" spans="1:4">
      <c r="A29" s="127" t="s">
        <v>236</v>
      </c>
      <c r="B29" s="125">
        <v>396</v>
      </c>
      <c r="C29" s="125">
        <v>344</v>
      </c>
      <c r="D29" s="126">
        <f>C29/B29-1</f>
        <v>-0.131313131313131</v>
      </c>
    </row>
    <row r="30" ht="20.1" customHeight="1" spans="1:4">
      <c r="A30" s="128" t="s">
        <v>237</v>
      </c>
      <c r="B30" s="125"/>
      <c r="C30" s="125"/>
      <c r="D30" s="126"/>
    </row>
    <row r="31" ht="20.1" customHeight="1" spans="1:4">
      <c r="A31" s="128" t="s">
        <v>252</v>
      </c>
      <c r="B31" s="125"/>
      <c r="C31" s="125"/>
      <c r="D31" s="126"/>
    </row>
    <row r="32" ht="20.1" customHeight="1" spans="1:4">
      <c r="A32" s="128" t="s">
        <v>253</v>
      </c>
      <c r="B32" s="125"/>
      <c r="C32" s="125"/>
      <c r="D32" s="126"/>
    </row>
    <row r="33" ht="20.1" customHeight="1" spans="1:4">
      <c r="A33" s="127" t="s">
        <v>254</v>
      </c>
      <c r="B33" s="125"/>
      <c r="C33" s="125"/>
      <c r="D33" s="126"/>
    </row>
    <row r="34" ht="20.1" customHeight="1" spans="1:4">
      <c r="A34" s="127" t="s">
        <v>255</v>
      </c>
      <c r="B34" s="125"/>
      <c r="C34" s="125"/>
      <c r="D34" s="126"/>
    </row>
    <row r="35" ht="20.1" customHeight="1" spans="1:4">
      <c r="A35" s="127" t="s">
        <v>256</v>
      </c>
      <c r="B35" s="125">
        <v>500</v>
      </c>
      <c r="C35" s="125">
        <v>512</v>
      </c>
      <c r="D35" s="126">
        <f>C35/B35-1</f>
        <v>0.024</v>
      </c>
    </row>
    <row r="36" ht="20.1" customHeight="1" spans="1:4">
      <c r="A36" s="128" t="s">
        <v>257</v>
      </c>
      <c r="B36" s="125"/>
      <c r="C36" s="125"/>
      <c r="D36" s="126"/>
    </row>
    <row r="37" ht="20.1" customHeight="1" spans="1:4">
      <c r="A37" s="128" t="s">
        <v>244</v>
      </c>
      <c r="B37" s="125">
        <v>580</v>
      </c>
      <c r="C37" s="125">
        <v>1038</v>
      </c>
      <c r="D37" s="126">
        <f>C37/B37-1</f>
        <v>0.789655172413793</v>
      </c>
    </row>
    <row r="38" ht="20.1" customHeight="1" spans="1:4">
      <c r="A38" s="128" t="s">
        <v>258</v>
      </c>
      <c r="B38" s="125">
        <v>5171</v>
      </c>
      <c r="C38" s="125">
        <v>5330</v>
      </c>
      <c r="D38" s="126">
        <f>C38/B38-1</f>
        <v>0.0307484045639141</v>
      </c>
    </row>
    <row r="39" ht="20.1" customHeight="1" spans="1:4">
      <c r="A39" s="127" t="s">
        <v>259</v>
      </c>
      <c r="B39" s="125">
        <f>SUM(B40:B50)</f>
        <v>547</v>
      </c>
      <c r="C39" s="125">
        <f>SUM(C40:C50)</f>
        <v>555</v>
      </c>
      <c r="D39" s="126">
        <f>C39/B39-1</f>
        <v>0.0146252285191957</v>
      </c>
    </row>
    <row r="40" ht="20.1" customHeight="1" spans="1:4">
      <c r="A40" s="127" t="s">
        <v>235</v>
      </c>
      <c r="B40" s="125">
        <v>235</v>
      </c>
      <c r="C40" s="125">
        <v>244</v>
      </c>
      <c r="D40" s="126">
        <f>C40/B40-1</f>
        <v>0.0382978723404255</v>
      </c>
    </row>
    <row r="41" ht="20.1" customHeight="1" spans="1:4">
      <c r="A41" s="127" t="s">
        <v>236</v>
      </c>
      <c r="B41" s="125"/>
      <c r="C41" s="125"/>
      <c r="D41" s="126"/>
    </row>
    <row r="42" ht="20.1" customHeight="1" spans="1:4">
      <c r="A42" s="128" t="s">
        <v>237</v>
      </c>
      <c r="B42" s="125"/>
      <c r="C42" s="125"/>
      <c r="D42" s="126"/>
    </row>
    <row r="43" ht="20.1" customHeight="1" spans="1:4">
      <c r="A43" s="128" t="s">
        <v>260</v>
      </c>
      <c r="B43" s="125"/>
      <c r="C43" s="125"/>
      <c r="D43" s="126"/>
    </row>
    <row r="44" ht="20.1" customHeight="1" spans="1:4">
      <c r="A44" s="128" t="s">
        <v>261</v>
      </c>
      <c r="B44" s="125"/>
      <c r="C44" s="125"/>
      <c r="D44" s="126"/>
    </row>
    <row r="45" ht="20.1" customHeight="1" spans="1:4">
      <c r="A45" s="127" t="s">
        <v>262</v>
      </c>
      <c r="B45" s="125"/>
      <c r="C45" s="125"/>
      <c r="D45" s="126"/>
    </row>
    <row r="46" ht="20.1" customHeight="1" spans="1:4">
      <c r="A46" s="127" t="s">
        <v>263</v>
      </c>
      <c r="B46" s="125"/>
      <c r="C46" s="125"/>
      <c r="D46" s="126"/>
    </row>
    <row r="47" ht="20.1" customHeight="1" spans="1:4">
      <c r="A47" s="127" t="s">
        <v>264</v>
      </c>
      <c r="B47" s="125"/>
      <c r="C47" s="125"/>
      <c r="D47" s="126"/>
    </row>
    <row r="48" ht="20.1" customHeight="1" spans="1:4">
      <c r="A48" s="127" t="s">
        <v>265</v>
      </c>
      <c r="B48" s="125"/>
      <c r="C48" s="125"/>
      <c r="D48" s="126"/>
    </row>
    <row r="49" ht="20.1" customHeight="1" spans="1:4">
      <c r="A49" s="127" t="s">
        <v>244</v>
      </c>
      <c r="B49" s="125">
        <v>158</v>
      </c>
      <c r="C49" s="125">
        <v>161</v>
      </c>
      <c r="D49" s="126">
        <f>C49/B49-1</f>
        <v>0.018987341772152</v>
      </c>
    </row>
    <row r="50" ht="20.1" customHeight="1" spans="1:4">
      <c r="A50" s="128" t="s">
        <v>266</v>
      </c>
      <c r="B50" s="125">
        <v>154</v>
      </c>
      <c r="C50" s="125">
        <v>150</v>
      </c>
      <c r="D50" s="126">
        <f>C50/B50-1</f>
        <v>-0.025974025974026</v>
      </c>
    </row>
    <row r="51" ht="20.1" customHeight="1" spans="1:4">
      <c r="A51" s="128" t="s">
        <v>267</v>
      </c>
      <c r="B51" s="125">
        <f>SUM(B52:B61)</f>
        <v>534</v>
      </c>
      <c r="C51" s="125">
        <v>545</v>
      </c>
      <c r="D51" s="126">
        <f>C51/B51-1</f>
        <v>0.0205992509363295</v>
      </c>
    </row>
    <row r="52" ht="20.1" customHeight="1" spans="1:4">
      <c r="A52" s="128" t="s">
        <v>235</v>
      </c>
      <c r="B52" s="125">
        <v>135</v>
      </c>
      <c r="C52" s="125">
        <v>141</v>
      </c>
      <c r="D52" s="126">
        <f>C52/B52-1</f>
        <v>0.0444444444444445</v>
      </c>
    </row>
    <row r="53" ht="20.1" customHeight="1" spans="1:4">
      <c r="A53" s="6" t="s">
        <v>236</v>
      </c>
      <c r="B53" s="125"/>
      <c r="C53" s="125"/>
      <c r="D53" s="126"/>
    </row>
    <row r="54" ht="20.1" customHeight="1" spans="1:4">
      <c r="A54" s="127" t="s">
        <v>237</v>
      </c>
      <c r="B54" s="125"/>
      <c r="C54" s="125"/>
      <c r="D54" s="126"/>
    </row>
    <row r="55" ht="20.1" customHeight="1" spans="1:4">
      <c r="A55" s="127" t="s">
        <v>268</v>
      </c>
      <c r="B55" s="125"/>
      <c r="C55" s="125"/>
      <c r="D55" s="126"/>
    </row>
    <row r="56" ht="20.1" customHeight="1" spans="1:4">
      <c r="A56" s="127" t="s">
        <v>269</v>
      </c>
      <c r="B56" s="125"/>
      <c r="C56" s="125"/>
      <c r="D56" s="126"/>
    </row>
    <row r="57" ht="20.1" customHeight="1" spans="1:4">
      <c r="A57" s="128" t="s">
        <v>270</v>
      </c>
      <c r="B57" s="125"/>
      <c r="C57" s="125"/>
      <c r="D57" s="126"/>
    </row>
    <row r="58" ht="20.1" customHeight="1" spans="1:4">
      <c r="A58" s="128" t="s">
        <v>271</v>
      </c>
      <c r="B58" s="125"/>
      <c r="C58" s="125"/>
      <c r="D58" s="126"/>
    </row>
    <row r="59" ht="20.1" customHeight="1" spans="1:4">
      <c r="A59" s="128" t="s">
        <v>272</v>
      </c>
      <c r="B59" s="125"/>
      <c r="C59" s="125"/>
      <c r="D59" s="126"/>
    </row>
    <row r="60" ht="20.1" customHeight="1" spans="1:4">
      <c r="A60" s="127" t="s">
        <v>244</v>
      </c>
      <c r="B60" s="125">
        <v>149</v>
      </c>
      <c r="C60" s="125">
        <v>150</v>
      </c>
      <c r="D60" s="126">
        <f>C60/B60-1</f>
        <v>0.00671140939597326</v>
      </c>
    </row>
    <row r="61" ht="20.1" customHeight="1" spans="1:4">
      <c r="A61" s="127" t="s">
        <v>273</v>
      </c>
      <c r="B61" s="125">
        <v>250</v>
      </c>
      <c r="C61" s="125">
        <v>311</v>
      </c>
      <c r="D61" s="126">
        <f>C61/B61-1</f>
        <v>0.244</v>
      </c>
    </row>
    <row r="62" ht="20.1" customHeight="1" spans="1:4">
      <c r="A62" s="127" t="s">
        <v>274</v>
      </c>
      <c r="B62" s="125">
        <f>SUM(B63:B72)</f>
        <v>2169</v>
      </c>
      <c r="C62" s="125">
        <f>SUM(C63:C72)</f>
        <v>2307</v>
      </c>
      <c r="D62" s="126">
        <f>C62/B62-1</f>
        <v>0.0636237897648686</v>
      </c>
    </row>
    <row r="63" ht="20.1" customHeight="1" spans="1:4">
      <c r="A63" s="128" t="s">
        <v>235</v>
      </c>
      <c r="B63" s="125">
        <v>790</v>
      </c>
      <c r="C63" s="125">
        <v>800</v>
      </c>
      <c r="D63" s="126">
        <f>C63/B63-1</f>
        <v>0.0126582278481013</v>
      </c>
    </row>
    <row r="64" ht="20.1" customHeight="1" spans="1:4">
      <c r="A64" s="129" t="s">
        <v>236</v>
      </c>
      <c r="B64" s="125"/>
      <c r="C64" s="125"/>
      <c r="D64" s="126"/>
    </row>
    <row r="65" ht="20.1" customHeight="1" spans="1:4">
      <c r="A65" s="129" t="s">
        <v>237</v>
      </c>
      <c r="B65" s="125"/>
      <c r="C65" s="125"/>
      <c r="D65" s="126"/>
    </row>
    <row r="66" ht="20.1" customHeight="1" spans="1:4">
      <c r="A66" s="129" t="s">
        <v>275</v>
      </c>
      <c r="B66" s="125"/>
      <c r="C66" s="125"/>
      <c r="D66" s="126"/>
    </row>
    <row r="67" ht="20.1" customHeight="1" spans="1:4">
      <c r="A67" s="129" t="s">
        <v>276</v>
      </c>
      <c r="B67" s="125"/>
      <c r="C67" s="125"/>
      <c r="D67" s="126"/>
    </row>
    <row r="68" ht="20.1" customHeight="1" spans="1:4">
      <c r="A68" s="129" t="s">
        <v>277</v>
      </c>
      <c r="B68" s="125"/>
      <c r="C68" s="125"/>
      <c r="D68" s="126"/>
    </row>
    <row r="69" ht="20.1" customHeight="1" spans="1:4">
      <c r="A69" s="127" t="s">
        <v>278</v>
      </c>
      <c r="B69" s="125"/>
      <c r="C69" s="125"/>
      <c r="D69" s="126"/>
    </row>
    <row r="70" ht="20.1" customHeight="1" spans="1:4">
      <c r="A70" s="128" t="s">
        <v>279</v>
      </c>
      <c r="B70" s="125">
        <v>50</v>
      </c>
      <c r="C70" s="125">
        <v>50</v>
      </c>
      <c r="D70" s="126">
        <f t="shared" ref="D70:D129" si="0">C70/B70-1</f>
        <v>0</v>
      </c>
    </row>
    <row r="71" ht="20.1" customHeight="1" spans="1:4">
      <c r="A71" s="128" t="s">
        <v>244</v>
      </c>
      <c r="B71" s="125">
        <v>880</v>
      </c>
      <c r="C71" s="125">
        <v>882</v>
      </c>
      <c r="D71" s="126">
        <f t="shared" si="0"/>
        <v>0.0022727272727272</v>
      </c>
    </row>
    <row r="72" ht="20.1" customHeight="1" spans="1:4">
      <c r="A72" s="128" t="s">
        <v>280</v>
      </c>
      <c r="B72" s="125">
        <v>449</v>
      </c>
      <c r="C72" s="125">
        <v>575</v>
      </c>
      <c r="D72" s="126">
        <f t="shared" si="0"/>
        <v>0.280623608017817</v>
      </c>
    </row>
    <row r="73" ht="20.1" customHeight="1" spans="1:4">
      <c r="A73" s="127" t="s">
        <v>281</v>
      </c>
      <c r="B73" s="125">
        <f>SUM(B74:B84)</f>
        <v>0</v>
      </c>
      <c r="C73" s="125">
        <f>SUM(C74:C84)</f>
        <v>0</v>
      </c>
      <c r="D73" s="126"/>
    </row>
    <row r="74" ht="20.1" customHeight="1" spans="1:4">
      <c r="A74" s="127" t="s">
        <v>235</v>
      </c>
      <c r="B74" s="125"/>
      <c r="C74" s="125"/>
      <c r="D74" s="126"/>
    </row>
    <row r="75" ht="20.1" customHeight="1" spans="1:4">
      <c r="A75" s="127" t="s">
        <v>236</v>
      </c>
      <c r="B75" s="125"/>
      <c r="C75" s="125"/>
      <c r="D75" s="126"/>
    </row>
    <row r="76" ht="20.1" customHeight="1" spans="1:4">
      <c r="A76" s="128" t="s">
        <v>237</v>
      </c>
      <c r="B76" s="125"/>
      <c r="C76" s="125"/>
      <c r="D76" s="126"/>
    </row>
    <row r="77" ht="20.1" customHeight="1" spans="1:4">
      <c r="A77" s="128" t="s">
        <v>282</v>
      </c>
      <c r="B77" s="125"/>
      <c r="C77" s="125"/>
      <c r="D77" s="126"/>
    </row>
    <row r="78" ht="20.1" customHeight="1" spans="1:4">
      <c r="A78" s="128" t="s">
        <v>283</v>
      </c>
      <c r="B78" s="125"/>
      <c r="C78" s="125"/>
      <c r="D78" s="126"/>
    </row>
    <row r="79" ht="20.1" customHeight="1" spans="1:4">
      <c r="A79" s="6" t="s">
        <v>284</v>
      </c>
      <c r="B79" s="125"/>
      <c r="C79" s="125"/>
      <c r="D79" s="126"/>
    </row>
    <row r="80" ht="20.1" customHeight="1" spans="1:4">
      <c r="A80" s="127" t="s">
        <v>285</v>
      </c>
      <c r="B80" s="125"/>
      <c r="C80" s="125"/>
      <c r="D80" s="126"/>
    </row>
    <row r="81" ht="20.1" customHeight="1" spans="1:4">
      <c r="A81" s="127" t="s">
        <v>286</v>
      </c>
      <c r="B81" s="125"/>
      <c r="C81" s="125"/>
      <c r="D81" s="126"/>
    </row>
    <row r="82" ht="20.1" customHeight="1" spans="1:4">
      <c r="A82" s="127" t="s">
        <v>278</v>
      </c>
      <c r="B82" s="125"/>
      <c r="C82" s="125"/>
      <c r="D82" s="126"/>
    </row>
    <row r="83" ht="20.1" customHeight="1" spans="1:4">
      <c r="A83" s="128" t="s">
        <v>244</v>
      </c>
      <c r="B83" s="125"/>
      <c r="C83" s="125"/>
      <c r="D83" s="126"/>
    </row>
    <row r="84" ht="20.1" customHeight="1" spans="1:4">
      <c r="A84" s="128" t="s">
        <v>287</v>
      </c>
      <c r="B84" s="125"/>
      <c r="C84" s="125"/>
      <c r="D84" s="126"/>
    </row>
    <row r="85" ht="20.1" customHeight="1" spans="1:4">
      <c r="A85" s="128" t="s">
        <v>288</v>
      </c>
      <c r="B85" s="125">
        <f>SUM(B86:B93)</f>
        <v>318</v>
      </c>
      <c r="C85" s="125">
        <f>SUM(C86:C93)</f>
        <v>333</v>
      </c>
      <c r="D85" s="126">
        <f t="shared" si="0"/>
        <v>0.0471698113207548</v>
      </c>
    </row>
    <row r="86" ht="20.1" customHeight="1" spans="1:4">
      <c r="A86" s="127" t="s">
        <v>235</v>
      </c>
      <c r="B86" s="125">
        <v>150</v>
      </c>
      <c r="C86" s="125">
        <v>158</v>
      </c>
      <c r="D86" s="126">
        <f t="shared" si="0"/>
        <v>0.0533333333333332</v>
      </c>
    </row>
    <row r="87" ht="20.1" customHeight="1" spans="1:4">
      <c r="A87" s="127" t="s">
        <v>236</v>
      </c>
      <c r="B87" s="125"/>
      <c r="C87" s="125"/>
      <c r="D87" s="126"/>
    </row>
    <row r="88" ht="20.1" customHeight="1" spans="1:4">
      <c r="A88" s="127" t="s">
        <v>237</v>
      </c>
      <c r="B88" s="125"/>
      <c r="C88" s="125"/>
      <c r="D88" s="126"/>
    </row>
    <row r="89" ht="20.1" customHeight="1" spans="1:4">
      <c r="A89" s="128" t="s">
        <v>289</v>
      </c>
      <c r="B89" s="125"/>
      <c r="C89" s="125"/>
      <c r="D89" s="126"/>
    </row>
    <row r="90" ht="20.1" customHeight="1" spans="1:4">
      <c r="A90" s="128" t="s">
        <v>290</v>
      </c>
      <c r="B90" s="125"/>
      <c r="C90" s="125"/>
      <c r="D90" s="126"/>
    </row>
    <row r="91" ht="20.1" customHeight="1" spans="1:4">
      <c r="A91" s="128" t="s">
        <v>278</v>
      </c>
      <c r="B91" s="125"/>
      <c r="C91" s="125"/>
      <c r="D91" s="126"/>
    </row>
    <row r="92" ht="20.1" customHeight="1" spans="1:4">
      <c r="A92" s="128" t="s">
        <v>244</v>
      </c>
      <c r="B92" s="125">
        <v>80</v>
      </c>
      <c r="C92" s="125">
        <v>83</v>
      </c>
      <c r="D92" s="126">
        <f t="shared" si="0"/>
        <v>0.0375000000000001</v>
      </c>
    </row>
    <row r="93" ht="20.1" customHeight="1" spans="1:4">
      <c r="A93" s="6" t="s">
        <v>291</v>
      </c>
      <c r="B93" s="125">
        <v>88</v>
      </c>
      <c r="C93" s="125">
        <v>92</v>
      </c>
      <c r="D93" s="126">
        <f t="shared" si="0"/>
        <v>0.0454545454545454</v>
      </c>
    </row>
    <row r="94" ht="20.1" customHeight="1" spans="1:4">
      <c r="A94" s="127" t="s">
        <v>292</v>
      </c>
      <c r="B94" s="125"/>
      <c r="C94" s="125"/>
      <c r="D94" s="126"/>
    </row>
    <row r="95" ht="20.1" customHeight="1" spans="1:4">
      <c r="A95" s="127" t="s">
        <v>235</v>
      </c>
      <c r="B95" s="125"/>
      <c r="C95" s="125"/>
      <c r="D95" s="126"/>
    </row>
    <row r="96" ht="20.1" customHeight="1" spans="1:4">
      <c r="A96" s="128" t="s">
        <v>236</v>
      </c>
      <c r="B96" s="125"/>
      <c r="C96" s="125"/>
      <c r="D96" s="126"/>
    </row>
    <row r="97" ht="20.1" customHeight="1" spans="1:4">
      <c r="A97" s="128" t="s">
        <v>237</v>
      </c>
      <c r="B97" s="125"/>
      <c r="C97" s="125"/>
      <c r="D97" s="126"/>
    </row>
    <row r="98" ht="20.1" customHeight="1" spans="1:4">
      <c r="A98" s="128" t="s">
        <v>293</v>
      </c>
      <c r="B98" s="125"/>
      <c r="C98" s="125"/>
      <c r="D98" s="126"/>
    </row>
    <row r="99" ht="20.1" customHeight="1" spans="1:4">
      <c r="A99" s="127" t="s">
        <v>294</v>
      </c>
      <c r="B99" s="125"/>
      <c r="C99" s="125"/>
      <c r="D99" s="126"/>
    </row>
    <row r="100" ht="20.1" customHeight="1" spans="1:4">
      <c r="A100" s="127" t="s">
        <v>295</v>
      </c>
      <c r="B100" s="125"/>
      <c r="C100" s="125"/>
      <c r="D100" s="126"/>
    </row>
    <row r="101" ht="20.1" customHeight="1" spans="1:4">
      <c r="A101" s="127" t="s">
        <v>278</v>
      </c>
      <c r="B101" s="125"/>
      <c r="C101" s="125"/>
      <c r="D101" s="126"/>
    </row>
    <row r="102" ht="20.1" customHeight="1" spans="1:4">
      <c r="A102" s="128" t="s">
        <v>244</v>
      </c>
      <c r="B102" s="125"/>
      <c r="C102" s="125"/>
      <c r="D102" s="126"/>
    </row>
    <row r="103" ht="20.1" customHeight="1" spans="1:4">
      <c r="A103" s="128" t="s">
        <v>296</v>
      </c>
      <c r="B103" s="125"/>
      <c r="C103" s="125"/>
      <c r="D103" s="126"/>
    </row>
    <row r="104" ht="20.1" customHeight="1" spans="1:4">
      <c r="A104" s="128" t="s">
        <v>297</v>
      </c>
      <c r="B104" s="125">
        <f>SUM(B105:B118)</f>
        <v>206</v>
      </c>
      <c r="C104" s="125">
        <f>SUM(C105:C118)</f>
        <v>222</v>
      </c>
      <c r="D104" s="126">
        <f t="shared" si="0"/>
        <v>0.0776699029126213</v>
      </c>
    </row>
    <row r="105" ht="20.1" customHeight="1" spans="1:4">
      <c r="A105" s="128" t="s">
        <v>235</v>
      </c>
      <c r="B105" s="125">
        <v>80</v>
      </c>
      <c r="C105" s="125">
        <v>86</v>
      </c>
      <c r="D105" s="126">
        <f t="shared" si="0"/>
        <v>0.075</v>
      </c>
    </row>
    <row r="106" ht="20.1" customHeight="1" spans="1:4">
      <c r="A106" s="127" t="s">
        <v>236</v>
      </c>
      <c r="B106" s="125"/>
      <c r="C106" s="125"/>
      <c r="D106" s="126"/>
    </row>
    <row r="107" ht="20.1" customHeight="1" spans="1:4">
      <c r="A107" s="127" t="s">
        <v>237</v>
      </c>
      <c r="B107" s="125"/>
      <c r="C107" s="125"/>
      <c r="D107" s="126"/>
    </row>
    <row r="108" ht="20.1" customHeight="1" spans="1:4">
      <c r="A108" s="127" t="s">
        <v>298</v>
      </c>
      <c r="B108" s="125"/>
      <c r="C108" s="125"/>
      <c r="D108" s="126"/>
    </row>
    <row r="109" ht="20.1" customHeight="1" spans="1:4">
      <c r="A109" s="128" t="s">
        <v>299</v>
      </c>
      <c r="B109" s="125"/>
      <c r="C109" s="125"/>
      <c r="D109" s="126"/>
    </row>
    <row r="110" ht="20.1" customHeight="1" spans="1:4">
      <c r="A110" s="128" t="s">
        <v>300</v>
      </c>
      <c r="B110" s="125"/>
      <c r="C110" s="125"/>
      <c r="D110" s="126"/>
    </row>
    <row r="111" ht="20.1" customHeight="1" spans="1:4">
      <c r="A111" s="128" t="s">
        <v>301</v>
      </c>
      <c r="B111" s="125"/>
      <c r="C111" s="125"/>
      <c r="D111" s="126"/>
    </row>
    <row r="112" ht="20.1" customHeight="1" spans="1:4">
      <c r="A112" s="127" t="s">
        <v>302</v>
      </c>
      <c r="B112" s="125"/>
      <c r="C112" s="125"/>
      <c r="D112" s="126"/>
    </row>
    <row r="113" ht="20.1" customHeight="1" spans="1:4">
      <c r="A113" s="127" t="s">
        <v>303</v>
      </c>
      <c r="B113" s="125"/>
      <c r="C113" s="125"/>
      <c r="D113" s="126"/>
    </row>
    <row r="114" ht="20.1" customHeight="1" spans="1:4">
      <c r="A114" s="127" t="s">
        <v>304</v>
      </c>
      <c r="B114" s="125"/>
      <c r="C114" s="125"/>
      <c r="D114" s="126"/>
    </row>
    <row r="115" ht="20.1" customHeight="1" spans="1:4">
      <c r="A115" s="128" t="s">
        <v>305</v>
      </c>
      <c r="B115" s="125"/>
      <c r="C115" s="125"/>
      <c r="D115" s="126"/>
    </row>
    <row r="116" ht="20.1" customHeight="1" spans="1:4">
      <c r="A116" s="128" t="s">
        <v>306</v>
      </c>
      <c r="B116" s="125"/>
      <c r="C116" s="125"/>
      <c r="D116" s="126"/>
    </row>
    <row r="117" ht="20.1" customHeight="1" spans="1:4">
      <c r="A117" s="128" t="s">
        <v>244</v>
      </c>
      <c r="B117" s="125">
        <v>70</v>
      </c>
      <c r="C117" s="125">
        <v>68</v>
      </c>
      <c r="D117" s="126">
        <f t="shared" si="0"/>
        <v>-0.0285714285714286</v>
      </c>
    </row>
    <row r="118" ht="20.1" customHeight="1" spans="1:4">
      <c r="A118" s="128" t="s">
        <v>307</v>
      </c>
      <c r="B118" s="125">
        <v>56</v>
      </c>
      <c r="C118" s="125">
        <v>68</v>
      </c>
      <c r="D118" s="126">
        <f t="shared" si="0"/>
        <v>0.214285714285714</v>
      </c>
    </row>
    <row r="119" ht="20.1" customHeight="1" spans="1:4">
      <c r="A119" s="6" t="s">
        <v>308</v>
      </c>
      <c r="B119" s="125">
        <f>SUM(B120:B127)</f>
        <v>1175</v>
      </c>
      <c r="C119" s="125">
        <f>SUM(C120:C127)</f>
        <v>1244</v>
      </c>
      <c r="D119" s="126">
        <f t="shared" si="0"/>
        <v>0.0587234042553191</v>
      </c>
    </row>
    <row r="120" ht="20.1" customHeight="1" spans="1:4">
      <c r="A120" s="127" t="s">
        <v>235</v>
      </c>
      <c r="B120" s="125">
        <v>667</v>
      </c>
      <c r="C120" s="125">
        <v>670</v>
      </c>
      <c r="D120" s="126">
        <f t="shared" si="0"/>
        <v>0.00449775112443773</v>
      </c>
    </row>
    <row r="121" ht="20.1" customHeight="1" spans="1:4">
      <c r="A121" s="127" t="s">
        <v>236</v>
      </c>
      <c r="B121" s="125"/>
      <c r="C121" s="125"/>
      <c r="D121" s="126"/>
    </row>
    <row r="122" ht="20.1" customHeight="1" spans="1:4">
      <c r="A122" s="127" t="s">
        <v>237</v>
      </c>
      <c r="B122" s="125"/>
      <c r="C122" s="125"/>
      <c r="D122" s="126"/>
    </row>
    <row r="123" ht="20.1" customHeight="1" spans="1:4">
      <c r="A123" s="128" t="s">
        <v>309</v>
      </c>
      <c r="B123" s="125"/>
      <c r="C123" s="125"/>
      <c r="D123" s="126"/>
    </row>
    <row r="124" ht="20.1" customHeight="1" spans="1:4">
      <c r="A124" s="128" t="s">
        <v>310</v>
      </c>
      <c r="B124" s="125"/>
      <c r="C124" s="125"/>
      <c r="D124" s="126"/>
    </row>
    <row r="125" ht="20.1" customHeight="1" spans="1:4">
      <c r="A125" s="128" t="s">
        <v>311</v>
      </c>
      <c r="B125" s="125"/>
      <c r="C125" s="125"/>
      <c r="D125" s="126"/>
    </row>
    <row r="126" ht="20.1" customHeight="1" spans="1:4">
      <c r="A126" s="127" t="s">
        <v>244</v>
      </c>
      <c r="B126" s="125">
        <v>85</v>
      </c>
      <c r="C126" s="125">
        <v>86</v>
      </c>
      <c r="D126" s="126">
        <f t="shared" si="0"/>
        <v>0.0117647058823529</v>
      </c>
    </row>
    <row r="127" ht="20.1" customHeight="1" spans="1:4">
      <c r="A127" s="127" t="s">
        <v>312</v>
      </c>
      <c r="B127" s="125">
        <v>423</v>
      </c>
      <c r="C127" s="125">
        <v>488</v>
      </c>
      <c r="D127" s="126">
        <f t="shared" si="0"/>
        <v>0.153664302600473</v>
      </c>
    </row>
    <row r="128" ht="20.1" customHeight="1" spans="1:4">
      <c r="A128" s="6" t="s">
        <v>313</v>
      </c>
      <c r="B128" s="125">
        <f>SUM(B129:B138)</f>
        <v>1498</v>
      </c>
      <c r="C128" s="125">
        <f>SUM(C129:C138)</f>
        <v>1732</v>
      </c>
      <c r="D128" s="126">
        <f t="shared" si="0"/>
        <v>0.156208277703605</v>
      </c>
    </row>
    <row r="129" ht="20.1" customHeight="1" spans="1:4">
      <c r="A129" s="127" t="s">
        <v>235</v>
      </c>
      <c r="B129" s="125">
        <v>215</v>
      </c>
      <c r="C129" s="125">
        <v>220</v>
      </c>
      <c r="D129" s="126">
        <f t="shared" si="0"/>
        <v>0.0232558139534884</v>
      </c>
    </row>
    <row r="130" ht="20.1" customHeight="1" spans="1:4">
      <c r="A130" s="127" t="s">
        <v>236</v>
      </c>
      <c r="B130" s="125"/>
      <c r="C130" s="125"/>
      <c r="D130" s="126"/>
    </row>
    <row r="131" ht="20.1" customHeight="1" spans="1:4">
      <c r="A131" s="127" t="s">
        <v>237</v>
      </c>
      <c r="B131" s="125"/>
      <c r="C131" s="125"/>
      <c r="D131" s="126"/>
    </row>
    <row r="132" ht="20.1" customHeight="1" spans="1:4">
      <c r="A132" s="128" t="s">
        <v>314</v>
      </c>
      <c r="B132" s="125"/>
      <c r="C132" s="125"/>
      <c r="D132" s="126"/>
    </row>
    <row r="133" ht="20.1" customHeight="1" spans="1:4">
      <c r="A133" s="128" t="s">
        <v>315</v>
      </c>
      <c r="B133" s="125"/>
      <c r="C133" s="125"/>
      <c r="D133" s="126"/>
    </row>
    <row r="134" ht="20.1" customHeight="1" spans="1:4">
      <c r="A134" s="128" t="s">
        <v>316</v>
      </c>
      <c r="B134" s="125"/>
      <c r="C134" s="125"/>
      <c r="D134" s="126"/>
    </row>
    <row r="135" ht="20.1" customHeight="1" spans="1:4">
      <c r="A135" s="127" t="s">
        <v>317</v>
      </c>
      <c r="B135" s="125"/>
      <c r="C135" s="125"/>
      <c r="D135" s="126"/>
    </row>
    <row r="136" ht="20.1" customHeight="1" spans="1:4">
      <c r="A136" s="127" t="s">
        <v>318</v>
      </c>
      <c r="B136" s="125">
        <v>425</v>
      </c>
      <c r="C136" s="125">
        <v>476</v>
      </c>
      <c r="D136" s="126">
        <f>C136/B136-1</f>
        <v>0.12</v>
      </c>
    </row>
    <row r="137" ht="20.1" customHeight="1" spans="1:4">
      <c r="A137" s="127" t="s">
        <v>244</v>
      </c>
      <c r="B137" s="125">
        <v>253</v>
      </c>
      <c r="C137" s="125">
        <v>260</v>
      </c>
      <c r="D137" s="126">
        <f>C137/B137-1</f>
        <v>0.0276679841897234</v>
      </c>
    </row>
    <row r="138" ht="20.1" customHeight="1" spans="1:4">
      <c r="A138" s="128" t="s">
        <v>319</v>
      </c>
      <c r="B138" s="125">
        <v>605</v>
      </c>
      <c r="C138" s="125">
        <v>776</v>
      </c>
      <c r="D138" s="126">
        <f>C138/B138-1</f>
        <v>0.282644628099173</v>
      </c>
    </row>
    <row r="139" ht="20.1" customHeight="1" spans="1:4">
      <c r="A139" s="128" t="s">
        <v>320</v>
      </c>
      <c r="B139" s="125"/>
      <c r="C139" s="125"/>
      <c r="D139" s="126"/>
    </row>
    <row r="140" ht="20.1" customHeight="1" spans="1:4">
      <c r="A140" s="128" t="s">
        <v>235</v>
      </c>
      <c r="B140" s="125"/>
      <c r="C140" s="125"/>
      <c r="D140" s="126"/>
    </row>
    <row r="141" ht="20.1" customHeight="1" spans="1:4">
      <c r="A141" s="6" t="s">
        <v>236</v>
      </c>
      <c r="B141" s="125"/>
      <c r="C141" s="125"/>
      <c r="D141" s="126"/>
    </row>
    <row r="142" ht="20.1" customHeight="1" spans="1:4">
      <c r="A142" s="127" t="s">
        <v>237</v>
      </c>
      <c r="B142" s="125"/>
      <c r="C142" s="125"/>
      <c r="D142" s="126"/>
    </row>
    <row r="143" ht="20.1" customHeight="1" spans="1:4">
      <c r="A143" s="127" t="s">
        <v>321</v>
      </c>
      <c r="B143" s="125"/>
      <c r="C143" s="125"/>
      <c r="D143" s="126"/>
    </row>
    <row r="144" ht="20.1" customHeight="1" spans="1:4">
      <c r="A144" s="127" t="s">
        <v>322</v>
      </c>
      <c r="B144" s="125"/>
      <c r="C144" s="125"/>
      <c r="D144" s="126"/>
    </row>
    <row r="145" ht="20.1" customHeight="1" spans="1:4">
      <c r="A145" s="128" t="s">
        <v>323</v>
      </c>
      <c r="B145" s="125"/>
      <c r="C145" s="125"/>
      <c r="D145" s="126"/>
    </row>
    <row r="146" ht="20.1" customHeight="1" spans="1:4">
      <c r="A146" s="128" t="s">
        <v>324</v>
      </c>
      <c r="B146" s="125"/>
      <c r="C146" s="125"/>
      <c r="D146" s="126"/>
    </row>
    <row r="147" ht="20.1" customHeight="1" spans="1:4">
      <c r="A147" s="128" t="s">
        <v>325</v>
      </c>
      <c r="B147" s="125"/>
      <c r="C147" s="125"/>
      <c r="D147" s="126"/>
    </row>
    <row r="148" ht="20.1" customHeight="1" spans="1:4">
      <c r="A148" s="127" t="s">
        <v>326</v>
      </c>
      <c r="B148" s="125"/>
      <c r="C148" s="125"/>
      <c r="D148" s="126"/>
    </row>
    <row r="149" ht="20.1" customHeight="1" spans="1:4">
      <c r="A149" s="127" t="s">
        <v>244</v>
      </c>
      <c r="B149" s="125"/>
      <c r="C149" s="125"/>
      <c r="D149" s="126"/>
    </row>
    <row r="150" ht="20.1" customHeight="1" spans="1:4">
      <c r="A150" s="127" t="s">
        <v>327</v>
      </c>
      <c r="B150" s="125"/>
      <c r="C150" s="125"/>
      <c r="D150" s="126"/>
    </row>
    <row r="151" ht="20.1" customHeight="1" spans="1:4">
      <c r="A151" s="128" t="s">
        <v>328</v>
      </c>
      <c r="B151" s="125">
        <f>SUM(B152:B160)</f>
        <v>2558</v>
      </c>
      <c r="C151" s="125">
        <f>SUM(C152:C160)</f>
        <v>2535</v>
      </c>
      <c r="D151" s="126">
        <f>C151/B151-1</f>
        <v>-0.00899139953088346</v>
      </c>
    </row>
    <row r="152" ht="20.1" customHeight="1" spans="1:4">
      <c r="A152" s="128" t="s">
        <v>235</v>
      </c>
      <c r="B152" s="125">
        <v>1731</v>
      </c>
      <c r="C152" s="125">
        <v>1740</v>
      </c>
      <c r="D152" s="126">
        <f>C152/B152-1</f>
        <v>0.00519930675909874</v>
      </c>
    </row>
    <row r="153" ht="20.1" customHeight="1" spans="1:4">
      <c r="A153" s="128" t="s">
        <v>236</v>
      </c>
      <c r="B153" s="125"/>
      <c r="C153" s="125"/>
      <c r="D153" s="126"/>
    </row>
    <row r="154" ht="20.1" customHeight="1" spans="1:4">
      <c r="A154" s="6" t="s">
        <v>237</v>
      </c>
      <c r="B154" s="125"/>
      <c r="C154" s="125"/>
      <c r="D154" s="126"/>
    </row>
    <row r="155" ht="20.1" customHeight="1" spans="1:4">
      <c r="A155" s="127" t="s">
        <v>329</v>
      </c>
      <c r="B155" s="125"/>
      <c r="C155" s="125"/>
      <c r="D155" s="126"/>
    </row>
    <row r="156" ht="20.1" customHeight="1" spans="1:4">
      <c r="A156" s="127" t="s">
        <v>330</v>
      </c>
      <c r="B156" s="125"/>
      <c r="C156" s="125"/>
      <c r="D156" s="126"/>
    </row>
    <row r="157" ht="20.1" customHeight="1" spans="1:4">
      <c r="A157" s="127" t="s">
        <v>331</v>
      </c>
      <c r="B157" s="125"/>
      <c r="C157" s="125"/>
      <c r="D157" s="126"/>
    </row>
    <row r="158" ht="20.1" customHeight="1" spans="1:4">
      <c r="A158" s="128" t="s">
        <v>278</v>
      </c>
      <c r="B158" s="125"/>
      <c r="C158" s="125"/>
      <c r="D158" s="126"/>
    </row>
    <row r="159" ht="20.1" customHeight="1" spans="1:4">
      <c r="A159" s="128" t="s">
        <v>244</v>
      </c>
      <c r="B159" s="125">
        <v>63</v>
      </c>
      <c r="C159" s="125">
        <v>65</v>
      </c>
      <c r="D159" s="126">
        <f>C159/B159-1</f>
        <v>0.0317460317460319</v>
      </c>
    </row>
    <row r="160" ht="20.1" customHeight="1" spans="1:4">
      <c r="A160" s="128" t="s">
        <v>332</v>
      </c>
      <c r="B160" s="125">
        <v>764</v>
      </c>
      <c r="C160" s="125">
        <v>730</v>
      </c>
      <c r="D160" s="126">
        <f>C160/B160-1</f>
        <v>-0.0445026178010471</v>
      </c>
    </row>
    <row r="161" ht="20.1" customHeight="1" spans="1:4">
      <c r="A161" s="127" t="s">
        <v>333</v>
      </c>
      <c r="B161" s="125"/>
      <c r="C161" s="125"/>
      <c r="D161" s="126"/>
    </row>
    <row r="162" ht="20.1" customHeight="1" spans="1:4">
      <c r="A162" s="127" t="s">
        <v>235</v>
      </c>
      <c r="B162" s="125"/>
      <c r="C162" s="125"/>
      <c r="D162" s="126"/>
    </row>
    <row r="163" ht="20.1" customHeight="1" spans="1:4">
      <c r="A163" s="127" t="s">
        <v>236</v>
      </c>
      <c r="B163" s="125"/>
      <c r="C163" s="125"/>
      <c r="D163" s="126"/>
    </row>
    <row r="164" ht="20.1" customHeight="1" spans="1:4">
      <c r="A164" s="128" t="s">
        <v>237</v>
      </c>
      <c r="B164" s="125"/>
      <c r="C164" s="125"/>
      <c r="D164" s="126"/>
    </row>
    <row r="165" ht="20.1" customHeight="1" spans="1:4">
      <c r="A165" s="128" t="s">
        <v>334</v>
      </c>
      <c r="B165" s="125"/>
      <c r="C165" s="125"/>
      <c r="D165" s="126"/>
    </row>
    <row r="166" ht="20.1" customHeight="1" spans="1:4">
      <c r="A166" s="128" t="s">
        <v>335</v>
      </c>
      <c r="B166" s="125"/>
      <c r="C166" s="125"/>
      <c r="D166" s="126"/>
    </row>
    <row r="167" ht="20.1" customHeight="1" spans="1:4">
      <c r="A167" s="128" t="s">
        <v>336</v>
      </c>
      <c r="B167" s="125"/>
      <c r="C167" s="125"/>
      <c r="D167" s="126"/>
    </row>
    <row r="168" ht="20.1" customHeight="1" spans="1:4">
      <c r="A168" s="127" t="s">
        <v>337</v>
      </c>
      <c r="B168" s="125"/>
      <c r="C168" s="125"/>
      <c r="D168" s="126"/>
    </row>
    <row r="169" ht="20.1" customHeight="1" spans="1:4">
      <c r="A169" s="127" t="s">
        <v>338</v>
      </c>
      <c r="B169" s="125"/>
      <c r="C169" s="125"/>
      <c r="D169" s="126"/>
    </row>
    <row r="170" ht="20.1" customHeight="1" spans="1:4">
      <c r="A170" s="127" t="s">
        <v>339</v>
      </c>
      <c r="B170" s="125"/>
      <c r="C170" s="125"/>
      <c r="D170" s="126"/>
    </row>
    <row r="171" ht="20.1" customHeight="1" spans="1:4">
      <c r="A171" s="128" t="s">
        <v>278</v>
      </c>
      <c r="B171" s="125"/>
      <c r="C171" s="125"/>
      <c r="D171" s="126"/>
    </row>
    <row r="172" ht="20.1" customHeight="1" spans="1:4">
      <c r="A172" s="128" t="s">
        <v>244</v>
      </c>
      <c r="B172" s="125"/>
      <c r="C172" s="125"/>
      <c r="D172" s="126"/>
    </row>
    <row r="173" ht="20.1" customHeight="1" spans="1:4">
      <c r="A173" s="128" t="s">
        <v>340</v>
      </c>
      <c r="B173" s="125"/>
      <c r="C173" s="125"/>
      <c r="D173" s="126"/>
    </row>
    <row r="174" ht="20.1" customHeight="1" spans="1:4">
      <c r="A174" s="127" t="s">
        <v>341</v>
      </c>
      <c r="B174" s="125">
        <f>SUM(B175:B180)</f>
        <v>0</v>
      </c>
      <c r="C174" s="125">
        <f>SUM(C175:C180)</f>
        <v>0</v>
      </c>
      <c r="D174" s="126"/>
    </row>
    <row r="175" ht="20.1" customHeight="1" spans="1:4">
      <c r="A175" s="127" t="s">
        <v>235</v>
      </c>
      <c r="B175" s="125"/>
      <c r="C175" s="125"/>
      <c r="D175" s="126"/>
    </row>
    <row r="176" s="122" customFormat="1" ht="20.1" customHeight="1" spans="1:4">
      <c r="A176" s="127" t="s">
        <v>236</v>
      </c>
      <c r="B176" s="125"/>
      <c r="C176" s="125"/>
      <c r="D176" s="126"/>
    </row>
    <row r="177" ht="20.1" customHeight="1" spans="1:4">
      <c r="A177" s="128" t="s">
        <v>237</v>
      </c>
      <c r="B177" s="125"/>
      <c r="C177" s="125"/>
      <c r="D177" s="126"/>
    </row>
    <row r="178" ht="20.1" customHeight="1" spans="1:4">
      <c r="A178" s="128" t="s">
        <v>342</v>
      </c>
      <c r="B178" s="125"/>
      <c r="C178" s="125"/>
      <c r="D178" s="126"/>
    </row>
    <row r="179" ht="20.1" customHeight="1" spans="1:4">
      <c r="A179" s="128" t="s">
        <v>244</v>
      </c>
      <c r="B179" s="125"/>
      <c r="C179" s="125"/>
      <c r="D179" s="126"/>
    </row>
    <row r="180" ht="20.1" customHeight="1" spans="1:4">
      <c r="A180" s="6" t="s">
        <v>343</v>
      </c>
      <c r="B180" s="125"/>
      <c r="C180" s="125"/>
      <c r="D180" s="126"/>
    </row>
    <row r="181" ht="20.1" customHeight="1" spans="1:4">
      <c r="A181" s="127" t="s">
        <v>344</v>
      </c>
      <c r="B181" s="125">
        <f>SUM(B182:B187)</f>
        <v>0</v>
      </c>
      <c r="C181" s="125">
        <f>SUM(C182:C187)</f>
        <v>0</v>
      </c>
      <c r="D181" s="126"/>
    </row>
    <row r="182" ht="20.1" customHeight="1" spans="1:4">
      <c r="A182" s="127" t="s">
        <v>235</v>
      </c>
      <c r="B182" s="125"/>
      <c r="C182" s="125"/>
      <c r="D182" s="126"/>
    </row>
    <row r="183" ht="20.1" customHeight="1" spans="1:4">
      <c r="A183" s="127" t="s">
        <v>236</v>
      </c>
      <c r="B183" s="125"/>
      <c r="C183" s="125"/>
      <c r="D183" s="126"/>
    </row>
    <row r="184" ht="20.1" customHeight="1" spans="1:4">
      <c r="A184" s="128" t="s">
        <v>237</v>
      </c>
      <c r="B184" s="125"/>
      <c r="C184" s="125"/>
      <c r="D184" s="126"/>
    </row>
    <row r="185" ht="20.1" customHeight="1" spans="1:4">
      <c r="A185" s="128" t="s">
        <v>345</v>
      </c>
      <c r="B185" s="125"/>
      <c r="C185" s="125"/>
      <c r="D185" s="126"/>
    </row>
    <row r="186" ht="20.1" customHeight="1" spans="1:4">
      <c r="A186" s="128" t="s">
        <v>244</v>
      </c>
      <c r="B186" s="125"/>
      <c r="C186" s="125"/>
      <c r="D186" s="126"/>
    </row>
    <row r="187" ht="20.1" customHeight="1" spans="1:4">
      <c r="A187" s="127" t="s">
        <v>346</v>
      </c>
      <c r="B187" s="125"/>
      <c r="C187" s="125"/>
      <c r="D187" s="126"/>
    </row>
    <row r="188" ht="20.1" customHeight="1" spans="1:4">
      <c r="A188" s="127" t="s">
        <v>347</v>
      </c>
      <c r="B188" s="125">
        <f>SUM(B189:B196)</f>
        <v>48</v>
      </c>
      <c r="C188" s="125">
        <f>SUM(C189:C196)</f>
        <v>50</v>
      </c>
      <c r="D188" s="126">
        <f>C188/B188-1</f>
        <v>0.0416666666666667</v>
      </c>
    </row>
    <row r="189" ht="20.1" customHeight="1" spans="1:4">
      <c r="A189" s="127" t="s">
        <v>235</v>
      </c>
      <c r="B189" s="125"/>
      <c r="C189" s="125"/>
      <c r="D189" s="126"/>
    </row>
    <row r="190" ht="20.1" customHeight="1" spans="1:4">
      <c r="A190" s="128" t="s">
        <v>236</v>
      </c>
      <c r="B190" s="125"/>
      <c r="C190" s="125"/>
      <c r="D190" s="126"/>
    </row>
    <row r="191" ht="20.1" customHeight="1" spans="1:4">
      <c r="A191" s="128" t="s">
        <v>237</v>
      </c>
      <c r="B191" s="125"/>
      <c r="C191" s="125"/>
      <c r="D191" s="126"/>
    </row>
    <row r="192" ht="20.1" customHeight="1" spans="1:4">
      <c r="A192" s="128" t="s">
        <v>348</v>
      </c>
      <c r="B192" s="125"/>
      <c r="C192" s="125"/>
      <c r="D192" s="126"/>
    </row>
    <row r="193" ht="20.1" customHeight="1" spans="1:4">
      <c r="A193" s="6" t="s">
        <v>349</v>
      </c>
      <c r="B193" s="125"/>
      <c r="C193" s="125"/>
      <c r="D193" s="126"/>
    </row>
    <row r="194" ht="20.1" customHeight="1" spans="1:4">
      <c r="A194" s="127" t="s">
        <v>350</v>
      </c>
      <c r="B194" s="125"/>
      <c r="C194" s="125"/>
      <c r="D194" s="126"/>
    </row>
    <row r="195" ht="20.1" customHeight="1" spans="1:4">
      <c r="A195" s="127" t="s">
        <v>244</v>
      </c>
      <c r="B195" s="125">
        <v>48</v>
      </c>
      <c r="C195" s="125">
        <v>50</v>
      </c>
      <c r="D195" s="126">
        <f>C195/B195-1</f>
        <v>0.0416666666666667</v>
      </c>
    </row>
    <row r="196" ht="20.1" customHeight="1" spans="1:4">
      <c r="A196" s="127" t="s">
        <v>351</v>
      </c>
      <c r="B196" s="125"/>
      <c r="C196" s="125"/>
      <c r="D196" s="126"/>
    </row>
    <row r="197" ht="20.1" customHeight="1" spans="1:4">
      <c r="A197" s="128" t="s">
        <v>352</v>
      </c>
      <c r="B197" s="125">
        <f>SUM(B198:B202)</f>
        <v>176</v>
      </c>
      <c r="C197" s="125">
        <f>SUM(C198:C202)</f>
        <v>167</v>
      </c>
      <c r="D197" s="126">
        <f>C197/B197-1</f>
        <v>-0.0511363636363636</v>
      </c>
    </row>
    <row r="198" ht="20.1" customHeight="1" spans="1:4">
      <c r="A198" s="128" t="s">
        <v>235</v>
      </c>
      <c r="B198" s="125">
        <v>176</v>
      </c>
      <c r="C198" s="125">
        <v>167</v>
      </c>
      <c r="D198" s="126">
        <f>C198/B198-1</f>
        <v>-0.0511363636363636</v>
      </c>
    </row>
    <row r="199" ht="20.1" customHeight="1" spans="1:4">
      <c r="A199" s="128" t="s">
        <v>236</v>
      </c>
      <c r="B199" s="125"/>
      <c r="C199" s="125"/>
      <c r="D199" s="126"/>
    </row>
    <row r="200" ht="20.1" customHeight="1" spans="1:4">
      <c r="A200" s="127" t="s">
        <v>237</v>
      </c>
      <c r="B200" s="125"/>
      <c r="C200" s="125"/>
      <c r="D200" s="126"/>
    </row>
    <row r="201" ht="20.1" customHeight="1" spans="1:4">
      <c r="A201" s="127" t="s">
        <v>353</v>
      </c>
      <c r="B201" s="125"/>
      <c r="C201" s="125"/>
      <c r="D201" s="126"/>
    </row>
    <row r="202" ht="20.1" customHeight="1" spans="1:4">
      <c r="A202" s="127" t="s">
        <v>354</v>
      </c>
      <c r="B202" s="125"/>
      <c r="C202" s="125"/>
      <c r="D202" s="126"/>
    </row>
    <row r="203" ht="20.1" customHeight="1" spans="1:4">
      <c r="A203" s="128" t="s">
        <v>355</v>
      </c>
      <c r="B203" s="125">
        <f>SUM(B204:B209)</f>
        <v>176</v>
      </c>
      <c r="C203" s="125">
        <f>SUM(C204:C209)</f>
        <v>181</v>
      </c>
      <c r="D203" s="126">
        <f>C203/B203-1</f>
        <v>0.0284090909090908</v>
      </c>
    </row>
    <row r="204" ht="20.1" customHeight="1" spans="1:4">
      <c r="A204" s="128" t="s">
        <v>235</v>
      </c>
      <c r="B204" s="125">
        <v>130</v>
      </c>
      <c r="C204" s="125">
        <v>132</v>
      </c>
      <c r="D204" s="126">
        <f>C204/B204-1</f>
        <v>0.0153846153846153</v>
      </c>
    </row>
    <row r="205" ht="20.1" customHeight="1" spans="1:4">
      <c r="A205" s="128" t="s">
        <v>236</v>
      </c>
      <c r="B205" s="125"/>
      <c r="C205" s="125"/>
      <c r="D205" s="126"/>
    </row>
    <row r="206" ht="20.1" customHeight="1" spans="1:4">
      <c r="A206" s="6" t="s">
        <v>237</v>
      </c>
      <c r="B206" s="125"/>
      <c r="C206" s="125"/>
      <c r="D206" s="126"/>
    </row>
    <row r="207" ht="20.1" customHeight="1" spans="1:4">
      <c r="A207" s="127" t="s">
        <v>249</v>
      </c>
      <c r="B207" s="125"/>
      <c r="C207" s="125"/>
      <c r="D207" s="126"/>
    </row>
    <row r="208" ht="20.1" customHeight="1" spans="1:4">
      <c r="A208" s="127" t="s">
        <v>244</v>
      </c>
      <c r="B208" s="125"/>
      <c r="C208" s="125"/>
      <c r="D208" s="126"/>
    </row>
    <row r="209" ht="20.1" customHeight="1" spans="1:4">
      <c r="A209" s="127" t="s">
        <v>356</v>
      </c>
      <c r="B209" s="125">
        <v>46</v>
      </c>
      <c r="C209" s="125">
        <v>49</v>
      </c>
      <c r="D209" s="126">
        <f>C209/B209-1</f>
        <v>0.0652173913043479</v>
      </c>
    </row>
    <row r="210" ht="20.1" customHeight="1" spans="1:4">
      <c r="A210" s="128" t="s">
        <v>357</v>
      </c>
      <c r="B210" s="125">
        <f>SUM(B211:B217)</f>
        <v>640</v>
      </c>
      <c r="C210" s="125">
        <f>SUM(C211:C217)</f>
        <v>655</v>
      </c>
      <c r="D210" s="126">
        <f>C210/B210-1</f>
        <v>0.0234375</v>
      </c>
    </row>
    <row r="211" ht="20.1" customHeight="1" spans="1:4">
      <c r="A211" s="128" t="s">
        <v>235</v>
      </c>
      <c r="B211" s="125">
        <v>451</v>
      </c>
      <c r="C211" s="125">
        <v>460</v>
      </c>
      <c r="D211" s="126">
        <f>C211/B211-1</f>
        <v>0.0199556541019956</v>
      </c>
    </row>
    <row r="212" ht="20.1" customHeight="1" spans="1:4">
      <c r="A212" s="128" t="s">
        <v>236</v>
      </c>
      <c r="B212" s="125"/>
      <c r="C212" s="125"/>
      <c r="D212" s="126"/>
    </row>
    <row r="213" ht="20.1" customHeight="1" spans="1:4">
      <c r="A213" s="127" t="s">
        <v>237</v>
      </c>
      <c r="B213" s="125"/>
      <c r="C213" s="125"/>
      <c r="D213" s="126"/>
    </row>
    <row r="214" ht="20.1" customHeight="1" spans="1:4">
      <c r="A214" s="127" t="s">
        <v>358</v>
      </c>
      <c r="B214" s="125"/>
      <c r="C214" s="125"/>
      <c r="D214" s="126"/>
    </row>
    <row r="215" ht="20.1" customHeight="1" spans="1:4">
      <c r="A215" s="127" t="s">
        <v>359</v>
      </c>
      <c r="B215" s="125"/>
      <c r="C215" s="125"/>
      <c r="D215" s="126"/>
    </row>
    <row r="216" ht="20.1" customHeight="1" spans="1:4">
      <c r="A216" s="128" t="s">
        <v>244</v>
      </c>
      <c r="B216" s="125">
        <v>39</v>
      </c>
      <c r="C216" s="125">
        <v>40</v>
      </c>
      <c r="D216" s="126">
        <f>C216/B216-1</f>
        <v>0.0256410256410255</v>
      </c>
    </row>
    <row r="217" ht="20.1" customHeight="1" spans="1:4">
      <c r="A217" s="128" t="s">
        <v>360</v>
      </c>
      <c r="B217" s="125">
        <v>150</v>
      </c>
      <c r="C217" s="125">
        <v>155</v>
      </c>
      <c r="D217" s="126">
        <f>C217/B217-1</f>
        <v>0.0333333333333334</v>
      </c>
    </row>
    <row r="218" ht="20.1" customHeight="1" spans="1:4">
      <c r="A218" s="128" t="s">
        <v>361</v>
      </c>
      <c r="B218" s="125">
        <f>SUM(B219:B224)</f>
        <v>768</v>
      </c>
      <c r="C218" s="125">
        <f>SUM(C219:C224)</f>
        <v>801</v>
      </c>
      <c r="D218" s="126">
        <f>C218/B218-1</f>
        <v>0.04296875</v>
      </c>
    </row>
    <row r="219" ht="20.1" customHeight="1" spans="1:4">
      <c r="A219" s="128" t="s">
        <v>235</v>
      </c>
      <c r="B219" s="125">
        <v>456</v>
      </c>
      <c r="C219" s="125">
        <v>481</v>
      </c>
      <c r="D219" s="126">
        <f>C219/B219-1</f>
        <v>0.0548245614035088</v>
      </c>
    </row>
    <row r="220" ht="20.1" customHeight="1" spans="1:4">
      <c r="A220" s="127" t="s">
        <v>236</v>
      </c>
      <c r="B220" s="125"/>
      <c r="C220" s="125"/>
      <c r="D220" s="126"/>
    </row>
    <row r="221" ht="20.1" customHeight="1" spans="1:4">
      <c r="A221" s="127" t="s">
        <v>237</v>
      </c>
      <c r="B221" s="125"/>
      <c r="C221" s="125"/>
      <c r="D221" s="126"/>
    </row>
    <row r="222" ht="20.1" customHeight="1" spans="1:4">
      <c r="A222" s="127" t="s">
        <v>362</v>
      </c>
      <c r="B222" s="125"/>
      <c r="C222" s="125"/>
      <c r="D222" s="126"/>
    </row>
    <row r="223" ht="20.1" customHeight="1" spans="1:4">
      <c r="A223" s="128" t="s">
        <v>244</v>
      </c>
      <c r="B223" s="125">
        <v>254</v>
      </c>
      <c r="C223" s="125">
        <v>260</v>
      </c>
      <c r="D223" s="126">
        <f>C223/B223-1</f>
        <v>0.0236220472440944</v>
      </c>
    </row>
    <row r="224" ht="20.1" customHeight="1" spans="1:4">
      <c r="A224" s="128" t="s">
        <v>363</v>
      </c>
      <c r="B224" s="125">
        <v>58</v>
      </c>
      <c r="C224" s="125">
        <v>60</v>
      </c>
      <c r="D224" s="126">
        <f>C224/B224-1</f>
        <v>0.0344827586206897</v>
      </c>
    </row>
    <row r="225" ht="20.1" customHeight="1" spans="1:4">
      <c r="A225" s="128" t="s">
        <v>364</v>
      </c>
      <c r="B225" s="125">
        <f>SUM(B226:B230)</f>
        <v>871</v>
      </c>
      <c r="C225" s="125">
        <f>SUM(C226:C230)</f>
        <v>1045</v>
      </c>
      <c r="D225" s="126">
        <f>C225/B225-1</f>
        <v>0.199770378874856</v>
      </c>
    </row>
    <row r="226" ht="20.1" customHeight="1" spans="1:4">
      <c r="A226" s="127" t="s">
        <v>235</v>
      </c>
      <c r="B226" s="125">
        <v>243</v>
      </c>
      <c r="C226" s="125">
        <v>267</v>
      </c>
      <c r="D226" s="126">
        <f>C226/B226-1</f>
        <v>0.0987654320987654</v>
      </c>
    </row>
    <row r="227" ht="20.1" customHeight="1" spans="1:4">
      <c r="A227" s="127" t="s">
        <v>236</v>
      </c>
      <c r="B227" s="125"/>
      <c r="C227" s="125"/>
      <c r="D227" s="126"/>
    </row>
    <row r="228" ht="20.1" customHeight="1" spans="1:4">
      <c r="A228" s="127" t="s">
        <v>237</v>
      </c>
      <c r="B228" s="125"/>
      <c r="C228" s="125"/>
      <c r="D228" s="126"/>
    </row>
    <row r="229" ht="20.1" customHeight="1" spans="1:4">
      <c r="A229" s="128" t="s">
        <v>244</v>
      </c>
      <c r="B229" s="125">
        <v>76</v>
      </c>
      <c r="C229" s="125">
        <v>80</v>
      </c>
      <c r="D229" s="126">
        <f>C229/B229-1</f>
        <v>0.0526315789473684</v>
      </c>
    </row>
    <row r="230" ht="20.1" customHeight="1" spans="1:4">
      <c r="A230" s="128" t="s">
        <v>365</v>
      </c>
      <c r="B230" s="125">
        <v>552</v>
      </c>
      <c r="C230" s="125">
        <v>698</v>
      </c>
      <c r="D230" s="126">
        <f>C230/B230-1</f>
        <v>0.264492753623188</v>
      </c>
    </row>
    <row r="231" ht="20.1" customHeight="1" spans="1:4">
      <c r="A231" s="128" t="s">
        <v>366</v>
      </c>
      <c r="B231" s="125">
        <f>SUM(B232:B236)</f>
        <v>565</v>
      </c>
      <c r="C231" s="125">
        <f>SUM(C232:C236)</f>
        <v>580</v>
      </c>
      <c r="D231" s="126">
        <f>C231/B231-1</f>
        <v>0.0265486725663717</v>
      </c>
    </row>
    <row r="232" ht="20.1" customHeight="1" spans="1:4">
      <c r="A232" s="6" t="s">
        <v>235</v>
      </c>
      <c r="B232" s="125">
        <v>268</v>
      </c>
      <c r="C232" s="125">
        <v>277</v>
      </c>
      <c r="D232" s="126">
        <f>C232/B232-1</f>
        <v>0.0335820895522387</v>
      </c>
    </row>
    <row r="233" ht="20.1" customHeight="1" spans="1:4">
      <c r="A233" s="127" t="s">
        <v>236</v>
      </c>
      <c r="B233" s="125"/>
      <c r="C233" s="125"/>
      <c r="D233" s="126"/>
    </row>
    <row r="234" ht="20.1" customHeight="1" spans="1:4">
      <c r="A234" s="127" t="s">
        <v>237</v>
      </c>
      <c r="B234" s="125"/>
      <c r="C234" s="125"/>
      <c r="D234" s="126"/>
    </row>
    <row r="235" ht="20.1" customHeight="1" spans="1:4">
      <c r="A235" s="127" t="s">
        <v>244</v>
      </c>
      <c r="B235" s="125">
        <v>80</v>
      </c>
      <c r="C235" s="125">
        <v>83</v>
      </c>
      <c r="D235" s="126">
        <f>C235/B235-1</f>
        <v>0.0375000000000001</v>
      </c>
    </row>
    <row r="236" ht="20.1" customHeight="1" spans="1:4">
      <c r="A236" s="128" t="s">
        <v>367</v>
      </c>
      <c r="B236" s="125">
        <v>217</v>
      </c>
      <c r="C236" s="125">
        <v>220</v>
      </c>
      <c r="D236" s="126">
        <f>C236/B236-1</f>
        <v>0.0138248847926268</v>
      </c>
    </row>
    <row r="237" ht="20.1" customHeight="1" spans="1:4">
      <c r="A237" s="128" t="s">
        <v>368</v>
      </c>
      <c r="B237" s="125">
        <f>SUM(B238:B242)</f>
        <v>294</v>
      </c>
      <c r="C237" s="125">
        <f>SUM(C238:C242)</f>
        <v>299</v>
      </c>
      <c r="D237" s="126">
        <f>C237/B237-1</f>
        <v>0.0170068027210883</v>
      </c>
    </row>
    <row r="238" ht="20.1" customHeight="1" spans="1:4">
      <c r="A238" s="128" t="s">
        <v>235</v>
      </c>
      <c r="B238" s="125">
        <v>250</v>
      </c>
      <c r="C238" s="125">
        <v>254</v>
      </c>
      <c r="D238" s="126">
        <f>C238/B238-1</f>
        <v>0.016</v>
      </c>
    </row>
    <row r="239" ht="20.1" customHeight="1" spans="1:4">
      <c r="A239" s="127" t="s">
        <v>236</v>
      </c>
      <c r="B239" s="125"/>
      <c r="C239" s="125"/>
      <c r="D239" s="126"/>
    </row>
    <row r="240" ht="20.1" customHeight="1" spans="1:4">
      <c r="A240" s="127" t="s">
        <v>237</v>
      </c>
      <c r="B240" s="125"/>
      <c r="C240" s="125"/>
      <c r="D240" s="126"/>
    </row>
    <row r="241" ht="20.1" customHeight="1" spans="1:4">
      <c r="A241" s="127" t="s">
        <v>244</v>
      </c>
      <c r="B241" s="125"/>
      <c r="C241" s="125"/>
      <c r="D241" s="126"/>
    </row>
    <row r="242" ht="20.1" customHeight="1" spans="1:4">
      <c r="A242" s="128" t="s">
        <v>369</v>
      </c>
      <c r="B242" s="125">
        <v>44</v>
      </c>
      <c r="C242" s="125">
        <v>45</v>
      </c>
      <c r="D242" s="126">
        <f>C242/B242-1</f>
        <v>0.0227272727272727</v>
      </c>
    </row>
    <row r="243" ht="20.1" customHeight="1" spans="1:4">
      <c r="A243" s="128" t="s">
        <v>370</v>
      </c>
      <c r="B243" s="125"/>
      <c r="C243" s="125"/>
      <c r="D243" s="126"/>
    </row>
    <row r="244" ht="20.1" customHeight="1" spans="1:4">
      <c r="A244" s="128" t="s">
        <v>235</v>
      </c>
      <c r="B244" s="125"/>
      <c r="C244" s="125"/>
      <c r="D244" s="126"/>
    </row>
    <row r="245" ht="20.1" customHeight="1" spans="1:4">
      <c r="A245" s="6" t="s">
        <v>236</v>
      </c>
      <c r="B245" s="125"/>
      <c r="C245" s="125"/>
      <c r="D245" s="126"/>
    </row>
    <row r="246" ht="20.1" customHeight="1" spans="1:4">
      <c r="A246" s="127" t="s">
        <v>237</v>
      </c>
      <c r="B246" s="125"/>
      <c r="C246" s="125"/>
      <c r="D246" s="126"/>
    </row>
    <row r="247" ht="20.1" customHeight="1" spans="1:4">
      <c r="A247" s="127" t="s">
        <v>244</v>
      </c>
      <c r="B247" s="125"/>
      <c r="C247" s="125"/>
      <c r="D247" s="126"/>
    </row>
    <row r="248" ht="20.1" customHeight="1" spans="1:4">
      <c r="A248" s="127" t="s">
        <v>371</v>
      </c>
      <c r="B248" s="125"/>
      <c r="C248" s="125"/>
      <c r="D248" s="126"/>
    </row>
    <row r="249" ht="20.1" customHeight="1" spans="1:4">
      <c r="A249" s="128" t="s">
        <v>372</v>
      </c>
      <c r="B249" s="125">
        <f>SUM(B250:B254)</f>
        <v>541</v>
      </c>
      <c r="C249" s="125">
        <f>SUM(C250:C254)</f>
        <v>555</v>
      </c>
      <c r="D249" s="126">
        <f>C249/B249-1</f>
        <v>0.0258780036968578</v>
      </c>
    </row>
    <row r="250" ht="20.1" customHeight="1" spans="1:4">
      <c r="A250" s="128" t="s">
        <v>235</v>
      </c>
      <c r="B250" s="125">
        <v>256</v>
      </c>
      <c r="C250" s="125">
        <v>265</v>
      </c>
      <c r="D250" s="126">
        <f>C250/B250-1</f>
        <v>0.03515625</v>
      </c>
    </row>
    <row r="251" ht="20.1" customHeight="1" spans="1:4">
      <c r="A251" s="128" t="s">
        <v>236</v>
      </c>
      <c r="B251" s="125"/>
      <c r="C251" s="125"/>
      <c r="D251" s="126"/>
    </row>
    <row r="252" ht="20.1" customHeight="1" spans="1:4">
      <c r="A252" s="127" t="s">
        <v>237</v>
      </c>
      <c r="B252" s="125"/>
      <c r="C252" s="125"/>
      <c r="D252" s="126"/>
    </row>
    <row r="253" ht="20.1" customHeight="1" spans="1:4">
      <c r="A253" s="127" t="s">
        <v>244</v>
      </c>
      <c r="B253" s="125"/>
      <c r="C253" s="125"/>
      <c r="D253" s="126"/>
    </row>
    <row r="254" ht="20.1" customHeight="1" spans="1:4">
      <c r="A254" s="127" t="s">
        <v>373</v>
      </c>
      <c r="B254" s="125">
        <v>285</v>
      </c>
      <c r="C254" s="125">
        <v>290</v>
      </c>
      <c r="D254" s="126">
        <f>C254/B254-1</f>
        <v>0.0175438596491229</v>
      </c>
    </row>
    <row r="255" ht="20.1" customHeight="1" spans="1:4">
      <c r="A255" s="128" t="s">
        <v>374</v>
      </c>
      <c r="B255" s="125">
        <f>SUM(B256:B257)</f>
        <v>216</v>
      </c>
      <c r="C255" s="125">
        <f>SUM(C256:C257)</f>
        <v>269</v>
      </c>
      <c r="D255" s="126">
        <f>C255/B255-1</f>
        <v>0.24537037037037</v>
      </c>
    </row>
    <row r="256" ht="20.1" customHeight="1" spans="1:4">
      <c r="A256" s="128" t="s">
        <v>375</v>
      </c>
      <c r="B256" s="125"/>
      <c r="C256" s="125"/>
      <c r="D256" s="126"/>
    </row>
    <row r="257" ht="20.1" customHeight="1" spans="1:4">
      <c r="A257" s="128" t="s">
        <v>376</v>
      </c>
      <c r="B257" s="125">
        <v>216</v>
      </c>
      <c r="C257" s="125">
        <v>269</v>
      </c>
      <c r="D257" s="126">
        <f>C257/B257-1</f>
        <v>0.24537037037037</v>
      </c>
    </row>
    <row r="258" ht="20.1" customHeight="1" spans="1:4">
      <c r="A258" s="6" t="s">
        <v>377</v>
      </c>
      <c r="B258" s="125"/>
      <c r="C258" s="125"/>
      <c r="D258" s="126"/>
    </row>
    <row r="259" ht="20.1" customHeight="1" spans="1:4">
      <c r="A259" s="127" t="s">
        <v>378</v>
      </c>
      <c r="B259" s="125"/>
      <c r="C259" s="125"/>
      <c r="D259" s="126"/>
    </row>
    <row r="260" ht="20.1" customHeight="1" spans="1:4">
      <c r="A260" s="127" t="s">
        <v>379</v>
      </c>
      <c r="B260" s="125"/>
      <c r="C260" s="125"/>
      <c r="D260" s="126"/>
    </row>
    <row r="261" ht="20.1" customHeight="1" spans="1:4">
      <c r="A261" s="6" t="s">
        <v>380</v>
      </c>
      <c r="B261" s="125">
        <f>B262+B271</f>
        <v>400</v>
      </c>
      <c r="C261" s="125">
        <f>C262+C271</f>
        <v>410</v>
      </c>
      <c r="D261" s="126">
        <f>C261/B261-1</f>
        <v>0.0249999999999999</v>
      </c>
    </row>
    <row r="262" ht="20.1" customHeight="1" spans="1:4">
      <c r="A262" s="128" t="s">
        <v>381</v>
      </c>
      <c r="B262" s="125">
        <f>B263</f>
        <v>0</v>
      </c>
      <c r="C262" s="125">
        <f>C263</f>
        <v>0</v>
      </c>
      <c r="D262" s="126"/>
    </row>
    <row r="263" ht="20.1" customHeight="1" spans="1:4">
      <c r="A263" s="128" t="s">
        <v>382</v>
      </c>
      <c r="B263" s="125"/>
      <c r="C263" s="125"/>
      <c r="D263" s="126"/>
    </row>
    <row r="264" ht="20.1" customHeight="1" spans="1:4">
      <c r="A264" s="127" t="s">
        <v>383</v>
      </c>
      <c r="B264" s="125"/>
      <c r="C264" s="125"/>
      <c r="D264" s="126"/>
    </row>
    <row r="265" ht="20.1" customHeight="1" spans="1:4">
      <c r="A265" s="127" t="s">
        <v>384</v>
      </c>
      <c r="B265" s="125"/>
      <c r="C265" s="125"/>
      <c r="D265" s="126"/>
    </row>
    <row r="266" ht="20.1" customHeight="1" spans="1:4">
      <c r="A266" s="127" t="s">
        <v>385</v>
      </c>
      <c r="B266" s="125"/>
      <c r="C266" s="125"/>
      <c r="D266" s="126"/>
    </row>
    <row r="267" ht="20.1" customHeight="1" spans="1:4">
      <c r="A267" s="128" t="s">
        <v>386</v>
      </c>
      <c r="B267" s="125"/>
      <c r="C267" s="125"/>
      <c r="D267" s="126"/>
    </row>
    <row r="268" ht="20.1" customHeight="1" spans="1:4">
      <c r="A268" s="128" t="s">
        <v>387</v>
      </c>
      <c r="B268" s="125"/>
      <c r="C268" s="125"/>
      <c r="D268" s="126"/>
    </row>
    <row r="269" ht="20.1" customHeight="1" spans="1:4">
      <c r="A269" s="128" t="s">
        <v>388</v>
      </c>
      <c r="B269" s="125"/>
      <c r="C269" s="125"/>
      <c r="D269" s="126"/>
    </row>
    <row r="270" ht="20.1" customHeight="1" spans="1:4">
      <c r="A270" s="128" t="s">
        <v>389</v>
      </c>
      <c r="B270" s="125"/>
      <c r="C270" s="125"/>
      <c r="D270" s="126"/>
    </row>
    <row r="271" ht="20.1" customHeight="1" spans="1:4">
      <c r="A271" s="128" t="s">
        <v>390</v>
      </c>
      <c r="B271" s="125">
        <v>400</v>
      </c>
      <c r="C271" s="125">
        <v>410</v>
      </c>
      <c r="D271" s="126">
        <f t="shared" ref="D271:D325" si="1">C271/B271-1</f>
        <v>0.0249999999999999</v>
      </c>
    </row>
    <row r="272" ht="20.1" customHeight="1" spans="1:4">
      <c r="A272" s="6" t="s">
        <v>391</v>
      </c>
      <c r="B272" s="125">
        <f>B273+B283+B305+B312+B324+B333+B347+B356+B365+B373+B381+B390</f>
        <v>20258</v>
      </c>
      <c r="C272" s="125">
        <f>C273+C283+C305+C312+C324+C333+C347+C356+C365+C373+C381+C390</f>
        <v>20926</v>
      </c>
      <c r="D272" s="126">
        <f t="shared" si="1"/>
        <v>0.0329746273077303</v>
      </c>
    </row>
    <row r="273" ht="20.1" customHeight="1" spans="1:4">
      <c r="A273" s="127" t="s">
        <v>392</v>
      </c>
      <c r="B273" s="125">
        <f>SUM(B274:B282)</f>
        <v>0</v>
      </c>
      <c r="C273" s="125">
        <f>SUM(C274:C282)</f>
        <v>0</v>
      </c>
      <c r="D273" s="126"/>
    </row>
    <row r="274" ht="20.1" customHeight="1" spans="1:4">
      <c r="A274" s="127" t="s">
        <v>393</v>
      </c>
      <c r="B274" s="125"/>
      <c r="C274" s="125"/>
      <c r="D274" s="126"/>
    </row>
    <row r="275" ht="20.1" customHeight="1" spans="1:4">
      <c r="A275" s="127" t="s">
        <v>394</v>
      </c>
      <c r="B275" s="125"/>
      <c r="C275" s="125"/>
      <c r="D275" s="126"/>
    </row>
    <row r="276" ht="20.1" customHeight="1" spans="1:4">
      <c r="A276" s="128" t="s">
        <v>395</v>
      </c>
      <c r="B276" s="125"/>
      <c r="C276" s="125"/>
      <c r="D276" s="126"/>
    </row>
    <row r="277" ht="20.1" customHeight="1" spans="1:4">
      <c r="A277" s="128" t="s">
        <v>396</v>
      </c>
      <c r="B277" s="125"/>
      <c r="C277" s="125"/>
      <c r="D277" s="126"/>
    </row>
    <row r="278" ht="20.1" customHeight="1" spans="1:4">
      <c r="A278" s="128" t="s">
        <v>397</v>
      </c>
      <c r="B278" s="125"/>
      <c r="C278" s="125"/>
      <c r="D278" s="126"/>
    </row>
    <row r="279" ht="20.1" customHeight="1" spans="1:4">
      <c r="A279" s="127" t="s">
        <v>398</v>
      </c>
      <c r="B279" s="125"/>
      <c r="C279" s="125"/>
      <c r="D279" s="126"/>
    </row>
    <row r="280" ht="20.1" customHeight="1" spans="1:4">
      <c r="A280" s="127" t="s">
        <v>399</v>
      </c>
      <c r="B280" s="125"/>
      <c r="C280" s="125"/>
      <c r="D280" s="126"/>
    </row>
    <row r="281" ht="20.1" customHeight="1" spans="1:4">
      <c r="A281" s="127" t="s">
        <v>400</v>
      </c>
      <c r="B281" s="125"/>
      <c r="C281" s="125"/>
      <c r="D281" s="126"/>
    </row>
    <row r="282" ht="20.1" customHeight="1" spans="1:4">
      <c r="A282" s="128" t="s">
        <v>401</v>
      </c>
      <c r="B282" s="125"/>
      <c r="C282" s="125"/>
      <c r="D282" s="126"/>
    </row>
    <row r="283" ht="20.1" customHeight="1" spans="1:4">
      <c r="A283" s="128" t="s">
        <v>402</v>
      </c>
      <c r="B283" s="125">
        <f>SUM(B284:B304)</f>
        <v>14546</v>
      </c>
      <c r="C283" s="125">
        <f>SUM(C284:C304)</f>
        <v>15214</v>
      </c>
      <c r="D283" s="126">
        <f t="shared" si="1"/>
        <v>0.0459232778770795</v>
      </c>
    </row>
    <row r="284" ht="20.1" customHeight="1" spans="1:4">
      <c r="A284" s="128" t="s">
        <v>235</v>
      </c>
      <c r="B284" s="125">
        <v>8960</v>
      </c>
      <c r="C284" s="125">
        <v>9324</v>
      </c>
      <c r="D284" s="126">
        <f t="shared" si="1"/>
        <v>0.0406249999999999</v>
      </c>
    </row>
    <row r="285" ht="20.1" customHeight="1" spans="1:4">
      <c r="A285" s="6" t="s">
        <v>236</v>
      </c>
      <c r="B285" s="125">
        <v>255</v>
      </c>
      <c r="C285" s="125">
        <v>283</v>
      </c>
      <c r="D285" s="126">
        <f t="shared" si="1"/>
        <v>0.109803921568628</v>
      </c>
    </row>
    <row r="286" ht="20.1" customHeight="1" spans="1:4">
      <c r="A286" s="127" t="s">
        <v>237</v>
      </c>
      <c r="B286" s="125"/>
      <c r="C286" s="125"/>
      <c r="D286" s="126"/>
    </row>
    <row r="287" ht="20.1" customHeight="1" spans="1:4">
      <c r="A287" s="127" t="s">
        <v>403</v>
      </c>
      <c r="B287" s="125">
        <v>30</v>
      </c>
      <c r="C287" s="125">
        <v>36</v>
      </c>
      <c r="D287" s="126">
        <f>C287/B287-1</f>
        <v>0.2</v>
      </c>
    </row>
    <row r="288" ht="20.1" customHeight="1" spans="1:4">
      <c r="A288" s="127" t="s">
        <v>404</v>
      </c>
      <c r="B288" s="125"/>
      <c r="C288" s="125"/>
      <c r="D288" s="126"/>
    </row>
    <row r="289" ht="20.1" customHeight="1" spans="1:4">
      <c r="A289" s="128" t="s">
        <v>405</v>
      </c>
      <c r="B289" s="125"/>
      <c r="C289" s="125"/>
      <c r="D289" s="126"/>
    </row>
    <row r="290" ht="20.1" customHeight="1" spans="1:4">
      <c r="A290" s="128" t="s">
        <v>406</v>
      </c>
      <c r="B290" s="125"/>
      <c r="C290" s="125"/>
      <c r="D290" s="126"/>
    </row>
    <row r="291" ht="20.1" customHeight="1" spans="1:4">
      <c r="A291" s="128" t="s">
        <v>407</v>
      </c>
      <c r="B291" s="125"/>
      <c r="C291" s="125"/>
      <c r="D291" s="126"/>
    </row>
    <row r="292" ht="20.1" customHeight="1" spans="1:4">
      <c r="A292" s="127" t="s">
        <v>408</v>
      </c>
      <c r="B292" s="125"/>
      <c r="C292" s="125"/>
      <c r="D292" s="126"/>
    </row>
    <row r="293" ht="20.1" customHeight="1" spans="1:4">
      <c r="A293" s="127" t="s">
        <v>409</v>
      </c>
      <c r="B293" s="125"/>
      <c r="C293" s="125"/>
      <c r="D293" s="126"/>
    </row>
    <row r="294" ht="20.1" customHeight="1" spans="1:4">
      <c r="A294" s="127" t="s">
        <v>410</v>
      </c>
      <c r="B294" s="125">
        <v>5</v>
      </c>
      <c r="C294" s="125">
        <v>5</v>
      </c>
      <c r="D294" s="126">
        <f>C294/B294-1</f>
        <v>0</v>
      </c>
    </row>
    <row r="295" ht="20.1" customHeight="1" spans="1:4">
      <c r="A295" s="128" t="s">
        <v>411</v>
      </c>
      <c r="B295" s="125"/>
      <c r="C295" s="125"/>
      <c r="D295" s="126"/>
    </row>
    <row r="296" ht="20.1" customHeight="1" spans="1:4">
      <c r="A296" s="128" t="s">
        <v>412</v>
      </c>
      <c r="B296" s="125"/>
      <c r="C296" s="125"/>
      <c r="D296" s="126"/>
    </row>
    <row r="297" ht="20.1" customHeight="1" spans="1:4">
      <c r="A297" s="128" t="s">
        <v>413</v>
      </c>
      <c r="B297" s="125"/>
      <c r="C297" s="125"/>
      <c r="D297" s="126"/>
    </row>
    <row r="298" ht="20.1" customHeight="1" spans="1:4">
      <c r="A298" s="6" t="s">
        <v>414</v>
      </c>
      <c r="B298" s="125"/>
      <c r="C298" s="125"/>
      <c r="D298" s="126"/>
    </row>
    <row r="299" ht="20.1" customHeight="1" spans="1:4">
      <c r="A299" s="127" t="s">
        <v>415</v>
      </c>
      <c r="B299" s="125"/>
      <c r="C299" s="125"/>
      <c r="D299" s="126"/>
    </row>
    <row r="300" ht="20.1" customHeight="1" spans="1:4">
      <c r="A300" s="127" t="s">
        <v>416</v>
      </c>
      <c r="B300" s="125"/>
      <c r="C300" s="125"/>
      <c r="D300" s="126"/>
    </row>
    <row r="301" ht="20.1" customHeight="1" spans="1:4">
      <c r="A301" s="127" t="s">
        <v>417</v>
      </c>
      <c r="B301" s="125"/>
      <c r="C301" s="125"/>
      <c r="D301" s="126"/>
    </row>
    <row r="302" ht="20.1" customHeight="1" spans="1:4">
      <c r="A302" s="128" t="s">
        <v>278</v>
      </c>
      <c r="B302" s="125"/>
      <c r="C302" s="125"/>
      <c r="D302" s="126"/>
    </row>
    <row r="303" ht="20.1" customHeight="1" spans="1:4">
      <c r="A303" s="128" t="s">
        <v>244</v>
      </c>
      <c r="B303" s="125">
        <v>85</v>
      </c>
      <c r="C303" s="125">
        <v>90</v>
      </c>
      <c r="D303" s="126">
        <f t="shared" si="1"/>
        <v>0.0588235294117647</v>
      </c>
    </row>
    <row r="304" ht="20.1" customHeight="1" spans="1:4">
      <c r="A304" s="128" t="s">
        <v>418</v>
      </c>
      <c r="B304" s="125">
        <v>5211</v>
      </c>
      <c r="C304" s="125">
        <v>5476</v>
      </c>
      <c r="D304" s="126">
        <f t="shared" si="1"/>
        <v>0.0508539627710611</v>
      </c>
    </row>
    <row r="305" ht="20.1" customHeight="1" spans="1:4">
      <c r="A305" s="127" t="s">
        <v>419</v>
      </c>
      <c r="B305" s="125"/>
      <c r="C305" s="125"/>
      <c r="D305" s="126"/>
    </row>
    <row r="306" ht="20.1" customHeight="1" spans="1:4">
      <c r="A306" s="127" t="s">
        <v>235</v>
      </c>
      <c r="B306" s="125"/>
      <c r="C306" s="125"/>
      <c r="D306" s="126"/>
    </row>
    <row r="307" ht="20.1" customHeight="1" spans="1:4">
      <c r="A307" s="127" t="s">
        <v>236</v>
      </c>
      <c r="B307" s="125"/>
      <c r="C307" s="125"/>
      <c r="D307" s="126"/>
    </row>
    <row r="308" ht="20.1" customHeight="1" spans="1:4">
      <c r="A308" s="128" t="s">
        <v>237</v>
      </c>
      <c r="B308" s="125"/>
      <c r="C308" s="125"/>
      <c r="D308" s="126"/>
    </row>
    <row r="309" ht="20.1" customHeight="1" spans="1:4">
      <c r="A309" s="128" t="s">
        <v>420</v>
      </c>
      <c r="B309" s="125"/>
      <c r="C309" s="125"/>
      <c r="D309" s="126"/>
    </row>
    <row r="310" ht="20.1" customHeight="1" spans="1:4">
      <c r="A310" s="128" t="s">
        <v>244</v>
      </c>
      <c r="B310" s="125"/>
      <c r="C310" s="125"/>
      <c r="D310" s="126"/>
    </row>
    <row r="311" ht="20.1" customHeight="1" spans="1:4">
      <c r="A311" s="6" t="s">
        <v>421</v>
      </c>
      <c r="B311" s="125"/>
      <c r="C311" s="125"/>
      <c r="D311" s="126"/>
    </row>
    <row r="312" ht="20.1" customHeight="1" spans="1:4">
      <c r="A312" s="127" t="s">
        <v>422</v>
      </c>
      <c r="B312" s="125">
        <f>SUM(B313:B323)</f>
        <v>2634</v>
      </c>
      <c r="C312" s="125">
        <f>SUM(C313:C323)</f>
        <v>2634</v>
      </c>
      <c r="D312" s="126">
        <f t="shared" si="1"/>
        <v>0</v>
      </c>
    </row>
    <row r="313" ht="20.1" customHeight="1" spans="1:4">
      <c r="A313" s="127" t="s">
        <v>235</v>
      </c>
      <c r="B313" s="125">
        <v>1890</v>
      </c>
      <c r="C313" s="125">
        <v>1890</v>
      </c>
      <c r="D313" s="126">
        <f t="shared" si="1"/>
        <v>0</v>
      </c>
    </row>
    <row r="314" ht="20.1" customHeight="1" spans="1:4">
      <c r="A314" s="127" t="s">
        <v>236</v>
      </c>
      <c r="B314" s="125"/>
      <c r="C314" s="125"/>
      <c r="D314" s="126"/>
    </row>
    <row r="315" ht="20.1" customHeight="1" spans="1:4">
      <c r="A315" s="128" t="s">
        <v>237</v>
      </c>
      <c r="B315" s="125"/>
      <c r="C315" s="125"/>
      <c r="D315" s="126"/>
    </row>
    <row r="316" ht="20.1" customHeight="1" spans="1:4">
      <c r="A316" s="128" t="s">
        <v>423</v>
      </c>
      <c r="B316" s="125"/>
      <c r="C316" s="125"/>
      <c r="D316" s="126"/>
    </row>
    <row r="317" ht="20.1" customHeight="1" spans="1:4">
      <c r="A317" s="128" t="s">
        <v>424</v>
      </c>
      <c r="B317" s="125"/>
      <c r="C317" s="125"/>
      <c r="D317" s="126"/>
    </row>
    <row r="318" ht="20.1" customHeight="1" spans="1:4">
      <c r="A318" s="127" t="s">
        <v>425</v>
      </c>
      <c r="B318" s="125"/>
      <c r="C318" s="125"/>
      <c r="D318" s="126"/>
    </row>
    <row r="319" ht="20.1" customHeight="1" spans="1:4">
      <c r="A319" s="127" t="s">
        <v>426</v>
      </c>
      <c r="B319" s="125"/>
      <c r="C319" s="125"/>
      <c r="D319" s="126"/>
    </row>
    <row r="320" ht="20.1" customHeight="1" spans="1:4">
      <c r="A320" s="127" t="s">
        <v>427</v>
      </c>
      <c r="B320" s="125"/>
      <c r="C320" s="125"/>
      <c r="D320" s="126"/>
    </row>
    <row r="321" ht="20.1" customHeight="1" spans="1:4">
      <c r="A321" s="128" t="s">
        <v>428</v>
      </c>
      <c r="B321" s="125"/>
      <c r="C321" s="125"/>
      <c r="D321" s="126"/>
    </row>
    <row r="322" ht="20.1" customHeight="1" spans="1:4">
      <c r="A322" s="128" t="s">
        <v>244</v>
      </c>
      <c r="B322" s="125"/>
      <c r="C322" s="125"/>
      <c r="D322" s="126"/>
    </row>
    <row r="323" ht="20.1" customHeight="1" spans="1:4">
      <c r="A323" s="128" t="s">
        <v>429</v>
      </c>
      <c r="B323" s="125">
        <v>744</v>
      </c>
      <c r="C323" s="125">
        <v>744</v>
      </c>
      <c r="D323" s="126">
        <f t="shared" si="1"/>
        <v>0</v>
      </c>
    </row>
    <row r="324" ht="20.1" customHeight="1" spans="1:4">
      <c r="A324" s="6" t="s">
        <v>430</v>
      </c>
      <c r="B324" s="125">
        <f>SUM(B325:B332)</f>
        <v>2583</v>
      </c>
      <c r="C324" s="125">
        <f>SUM(C325:C332)</f>
        <v>2583</v>
      </c>
      <c r="D324" s="126">
        <f t="shared" si="1"/>
        <v>0</v>
      </c>
    </row>
    <row r="325" ht="20.1" customHeight="1" spans="1:4">
      <c r="A325" s="127" t="s">
        <v>235</v>
      </c>
      <c r="B325" s="125">
        <v>2063</v>
      </c>
      <c r="C325" s="125">
        <v>2063</v>
      </c>
      <c r="D325" s="126">
        <f t="shared" si="1"/>
        <v>0</v>
      </c>
    </row>
    <row r="326" ht="20.1" customHeight="1" spans="1:4">
      <c r="A326" s="127" t="s">
        <v>236</v>
      </c>
      <c r="B326" s="125"/>
      <c r="C326" s="125"/>
      <c r="D326" s="126"/>
    </row>
    <row r="327" ht="20.1" customHeight="1" spans="1:4">
      <c r="A327" s="127" t="s">
        <v>237</v>
      </c>
      <c r="B327" s="125"/>
      <c r="C327" s="125"/>
      <c r="D327" s="126"/>
    </row>
    <row r="328" ht="20.1" customHeight="1" spans="1:4">
      <c r="A328" s="128" t="s">
        <v>431</v>
      </c>
      <c r="B328" s="125"/>
      <c r="C328" s="125"/>
      <c r="D328" s="126"/>
    </row>
    <row r="329" ht="20.1" customHeight="1" spans="1:4">
      <c r="A329" s="128" t="s">
        <v>432</v>
      </c>
      <c r="B329" s="125"/>
      <c r="C329" s="125"/>
      <c r="D329" s="126"/>
    </row>
    <row r="330" ht="20.1" customHeight="1" spans="1:4">
      <c r="A330" s="128" t="s">
        <v>433</v>
      </c>
      <c r="B330" s="125"/>
      <c r="C330" s="125"/>
      <c r="D330" s="126"/>
    </row>
    <row r="331" ht="20.1" customHeight="1" spans="1:4">
      <c r="A331" s="127" t="s">
        <v>244</v>
      </c>
      <c r="B331" s="125"/>
      <c r="C331" s="125"/>
      <c r="D331" s="126"/>
    </row>
    <row r="332" ht="20.1" customHeight="1" spans="1:4">
      <c r="A332" s="127" t="s">
        <v>434</v>
      </c>
      <c r="B332" s="125">
        <v>520</v>
      </c>
      <c r="C332" s="125">
        <v>520</v>
      </c>
      <c r="D332" s="126">
        <f t="shared" ref="D332:D346" si="2">C332/B332-1</f>
        <v>0</v>
      </c>
    </row>
    <row r="333" ht="20.1" customHeight="1" spans="1:4">
      <c r="A333" s="127" t="s">
        <v>435</v>
      </c>
      <c r="B333" s="125">
        <f>SUM(B334:B346)</f>
        <v>365</v>
      </c>
      <c r="C333" s="125">
        <f>SUM(C334:C346)</f>
        <v>365</v>
      </c>
      <c r="D333" s="126">
        <f t="shared" si="2"/>
        <v>0</v>
      </c>
    </row>
    <row r="334" ht="20.1" customHeight="1" spans="1:4">
      <c r="A334" s="128" t="s">
        <v>235</v>
      </c>
      <c r="B334" s="125">
        <v>120</v>
      </c>
      <c r="C334" s="125">
        <v>120</v>
      </c>
      <c r="D334" s="126">
        <f t="shared" si="2"/>
        <v>0</v>
      </c>
    </row>
    <row r="335" ht="20.1" customHeight="1" spans="1:4">
      <c r="A335" s="128" t="s">
        <v>236</v>
      </c>
      <c r="B335" s="125"/>
      <c r="C335" s="125"/>
      <c r="D335" s="126"/>
    </row>
    <row r="336" ht="20.1" customHeight="1" spans="1:4">
      <c r="A336" s="128" t="s">
        <v>237</v>
      </c>
      <c r="B336" s="125"/>
      <c r="C336" s="125"/>
      <c r="D336" s="126"/>
    </row>
    <row r="337" ht="20.1" customHeight="1" spans="1:4">
      <c r="A337" s="6" t="s">
        <v>436</v>
      </c>
      <c r="B337" s="125">
        <v>10</v>
      </c>
      <c r="C337" s="125">
        <v>10</v>
      </c>
      <c r="D337" s="126">
        <f>C337/B337-1</f>
        <v>0</v>
      </c>
    </row>
    <row r="338" ht="20.1" customHeight="1" spans="1:4">
      <c r="A338" s="127" t="s">
        <v>437</v>
      </c>
      <c r="B338" s="125"/>
      <c r="C338" s="125"/>
      <c r="D338" s="126"/>
    </row>
    <row r="339" ht="20.1" customHeight="1" spans="1:4">
      <c r="A339" s="127" t="s">
        <v>438</v>
      </c>
      <c r="B339" s="125"/>
      <c r="C339" s="125"/>
      <c r="D339" s="126"/>
    </row>
    <row r="340" ht="20.1" customHeight="1" spans="1:4">
      <c r="A340" s="127" t="s">
        <v>439</v>
      </c>
      <c r="B340" s="125"/>
      <c r="C340" s="125"/>
      <c r="D340" s="126"/>
    </row>
    <row r="341" ht="20.1" customHeight="1" spans="1:4">
      <c r="A341" s="128" t="s">
        <v>440</v>
      </c>
      <c r="B341" s="125"/>
      <c r="C341" s="125"/>
      <c r="D341" s="126"/>
    </row>
    <row r="342" ht="20.1" customHeight="1" spans="1:4">
      <c r="A342" s="128" t="s">
        <v>441</v>
      </c>
      <c r="B342" s="125"/>
      <c r="C342" s="125"/>
      <c r="D342" s="126"/>
    </row>
    <row r="343" ht="20.1" customHeight="1" spans="1:4">
      <c r="A343" s="128" t="s">
        <v>442</v>
      </c>
      <c r="B343" s="125">
        <v>44</v>
      </c>
      <c r="C343" s="125">
        <v>44</v>
      </c>
      <c r="D343" s="126">
        <f>C343/B343-1</f>
        <v>0</v>
      </c>
    </row>
    <row r="344" ht="20.1" customHeight="1" spans="1:4">
      <c r="A344" s="128" t="s">
        <v>443</v>
      </c>
      <c r="B344" s="125"/>
      <c r="C344" s="125"/>
      <c r="D344" s="126"/>
    </row>
    <row r="345" ht="20.1" customHeight="1" spans="1:4">
      <c r="A345" s="128" t="s">
        <v>244</v>
      </c>
      <c r="B345" s="125">
        <v>80</v>
      </c>
      <c r="C345" s="125">
        <v>80</v>
      </c>
      <c r="D345" s="126">
        <f t="shared" si="2"/>
        <v>0</v>
      </c>
    </row>
    <row r="346" ht="20.1" customHeight="1" spans="1:4">
      <c r="A346" s="127" t="s">
        <v>444</v>
      </c>
      <c r="B346" s="125">
        <v>111</v>
      </c>
      <c r="C346" s="125">
        <v>111</v>
      </c>
      <c r="D346" s="126">
        <f t="shared" si="2"/>
        <v>0</v>
      </c>
    </row>
    <row r="347" ht="20.1" customHeight="1" spans="1:4">
      <c r="A347" s="127" t="s">
        <v>445</v>
      </c>
      <c r="B347" s="125"/>
      <c r="C347" s="125"/>
      <c r="D347" s="126"/>
    </row>
    <row r="348" ht="20.1" customHeight="1" spans="1:4">
      <c r="A348" s="127" t="s">
        <v>235</v>
      </c>
      <c r="B348" s="125"/>
      <c r="C348" s="125"/>
      <c r="D348" s="126"/>
    </row>
    <row r="349" ht="20.1" customHeight="1" spans="1:4">
      <c r="A349" s="128" t="s">
        <v>236</v>
      </c>
      <c r="B349" s="125"/>
      <c r="C349" s="125"/>
      <c r="D349" s="126"/>
    </row>
    <row r="350" ht="20.1" customHeight="1" spans="1:4">
      <c r="A350" s="128" t="s">
        <v>237</v>
      </c>
      <c r="B350" s="125"/>
      <c r="C350" s="125"/>
      <c r="D350" s="126"/>
    </row>
    <row r="351" ht="20.1" customHeight="1" spans="1:4">
      <c r="A351" s="128" t="s">
        <v>446</v>
      </c>
      <c r="B351" s="125"/>
      <c r="C351" s="125"/>
      <c r="D351" s="126"/>
    </row>
    <row r="352" ht="20.1" customHeight="1" spans="1:4">
      <c r="A352" s="6" t="s">
        <v>447</v>
      </c>
      <c r="B352" s="125"/>
      <c r="C352" s="125"/>
      <c r="D352" s="126"/>
    </row>
    <row r="353" ht="20.1" customHeight="1" spans="1:4">
      <c r="A353" s="127" t="s">
        <v>448</v>
      </c>
      <c r="B353" s="125"/>
      <c r="C353" s="125"/>
      <c r="D353" s="126"/>
    </row>
    <row r="354" ht="20.1" customHeight="1" spans="1:4">
      <c r="A354" s="127" t="s">
        <v>244</v>
      </c>
      <c r="B354" s="125"/>
      <c r="C354" s="125"/>
      <c r="D354" s="126"/>
    </row>
    <row r="355" ht="20.1" customHeight="1" spans="1:4">
      <c r="A355" s="127" t="s">
        <v>449</v>
      </c>
      <c r="B355" s="125"/>
      <c r="C355" s="125"/>
      <c r="D355" s="126"/>
    </row>
    <row r="356" ht="20.1" customHeight="1" spans="1:4">
      <c r="A356" s="128" t="s">
        <v>450</v>
      </c>
      <c r="B356" s="125"/>
      <c r="C356" s="125"/>
      <c r="D356" s="126"/>
    </row>
    <row r="357" ht="20.1" customHeight="1" spans="1:4">
      <c r="A357" s="128" t="s">
        <v>235</v>
      </c>
      <c r="B357" s="125"/>
      <c r="C357" s="125"/>
      <c r="D357" s="126"/>
    </row>
    <row r="358" ht="20.1" customHeight="1" spans="1:4">
      <c r="A358" s="128" t="s">
        <v>236</v>
      </c>
      <c r="B358" s="125"/>
      <c r="C358" s="125"/>
      <c r="D358" s="126"/>
    </row>
    <row r="359" ht="20.1" customHeight="1" spans="1:4">
      <c r="A359" s="127" t="s">
        <v>237</v>
      </c>
      <c r="B359" s="125"/>
      <c r="C359" s="125"/>
      <c r="D359" s="126"/>
    </row>
    <row r="360" ht="20.1" customHeight="1" spans="1:4">
      <c r="A360" s="127" t="s">
        <v>451</v>
      </c>
      <c r="B360" s="125"/>
      <c r="C360" s="125"/>
      <c r="D360" s="126"/>
    </row>
    <row r="361" ht="20.1" customHeight="1" spans="1:4">
      <c r="A361" s="127" t="s">
        <v>452</v>
      </c>
      <c r="B361" s="125"/>
      <c r="C361" s="125"/>
      <c r="D361" s="126"/>
    </row>
    <row r="362" ht="20.1" customHeight="1" spans="1:4">
      <c r="A362" s="128" t="s">
        <v>453</v>
      </c>
      <c r="B362" s="125"/>
      <c r="C362" s="125"/>
      <c r="D362" s="126"/>
    </row>
    <row r="363" ht="20.1" customHeight="1" spans="1:4">
      <c r="A363" s="128" t="s">
        <v>244</v>
      </c>
      <c r="B363" s="125"/>
      <c r="C363" s="125"/>
      <c r="D363" s="126"/>
    </row>
    <row r="364" ht="20.1" customHeight="1" spans="1:4">
      <c r="A364" s="128" t="s">
        <v>454</v>
      </c>
      <c r="B364" s="125"/>
      <c r="C364" s="125"/>
      <c r="D364" s="126"/>
    </row>
    <row r="365" ht="20.1" customHeight="1" spans="1:4">
      <c r="A365" s="6" t="s">
        <v>455</v>
      </c>
      <c r="B365" s="125"/>
      <c r="C365" s="125"/>
      <c r="D365" s="126"/>
    </row>
    <row r="366" ht="20.1" customHeight="1" spans="1:4">
      <c r="A366" s="127" t="s">
        <v>235</v>
      </c>
      <c r="B366" s="125"/>
      <c r="C366" s="125"/>
      <c r="D366" s="126"/>
    </row>
    <row r="367" ht="20.1" customHeight="1" spans="1:4">
      <c r="A367" s="127" t="s">
        <v>236</v>
      </c>
      <c r="B367" s="125"/>
      <c r="C367" s="125"/>
      <c r="D367" s="126"/>
    </row>
    <row r="368" ht="20.1" customHeight="1" spans="1:4">
      <c r="A368" s="127" t="s">
        <v>237</v>
      </c>
      <c r="B368" s="125"/>
      <c r="C368" s="125"/>
      <c r="D368" s="126"/>
    </row>
    <row r="369" ht="20.1" customHeight="1" spans="1:4">
      <c r="A369" s="128" t="s">
        <v>456</v>
      </c>
      <c r="B369" s="125"/>
      <c r="C369" s="125"/>
      <c r="D369" s="126"/>
    </row>
    <row r="370" ht="20.1" customHeight="1" spans="1:4">
      <c r="A370" s="128" t="s">
        <v>457</v>
      </c>
      <c r="B370" s="125"/>
      <c r="C370" s="125"/>
      <c r="D370" s="126"/>
    </row>
    <row r="371" ht="20.1" customHeight="1" spans="1:4">
      <c r="A371" s="128" t="s">
        <v>244</v>
      </c>
      <c r="B371" s="125"/>
      <c r="C371" s="125"/>
      <c r="D371" s="126"/>
    </row>
    <row r="372" ht="20.1" customHeight="1" spans="1:4">
      <c r="A372" s="127" t="s">
        <v>458</v>
      </c>
      <c r="B372" s="125"/>
      <c r="C372" s="125"/>
      <c r="D372" s="126"/>
    </row>
    <row r="373" ht="20.1" customHeight="1" spans="1:4">
      <c r="A373" s="127" t="s">
        <v>459</v>
      </c>
      <c r="B373" s="125"/>
      <c r="C373" s="125"/>
      <c r="D373" s="126"/>
    </row>
    <row r="374" ht="20.1" customHeight="1" spans="1:4">
      <c r="A374" s="127" t="s">
        <v>235</v>
      </c>
      <c r="B374" s="125"/>
      <c r="C374" s="125"/>
      <c r="D374" s="126"/>
    </row>
    <row r="375" ht="20.1" customHeight="1" spans="1:4">
      <c r="A375" s="128" t="s">
        <v>236</v>
      </c>
      <c r="B375" s="125"/>
      <c r="C375" s="125"/>
      <c r="D375" s="126"/>
    </row>
    <row r="376" ht="20.1" customHeight="1" spans="1:4">
      <c r="A376" s="128" t="s">
        <v>460</v>
      </c>
      <c r="B376" s="125"/>
      <c r="C376" s="125"/>
      <c r="D376" s="126"/>
    </row>
    <row r="377" ht="20.1" customHeight="1" spans="1:4">
      <c r="A377" s="128" t="s">
        <v>461</v>
      </c>
      <c r="B377" s="125"/>
      <c r="C377" s="125"/>
      <c r="D377" s="126"/>
    </row>
    <row r="378" ht="20.1" customHeight="1" spans="1:4">
      <c r="A378" s="6" t="s">
        <v>462</v>
      </c>
      <c r="B378" s="125"/>
      <c r="C378" s="125"/>
      <c r="D378" s="126"/>
    </row>
    <row r="379" ht="20.1" customHeight="1" spans="1:4">
      <c r="A379" s="127" t="s">
        <v>415</v>
      </c>
      <c r="B379" s="125"/>
      <c r="C379" s="125"/>
      <c r="D379" s="126"/>
    </row>
    <row r="380" ht="20.1" customHeight="1" spans="1:4">
      <c r="A380" s="127" t="s">
        <v>463</v>
      </c>
      <c r="B380" s="125"/>
      <c r="C380" s="125"/>
      <c r="D380" s="126"/>
    </row>
    <row r="381" ht="20.1" customHeight="1" spans="1:4">
      <c r="A381" s="127" t="s">
        <v>464</v>
      </c>
      <c r="B381" s="125"/>
      <c r="C381" s="125"/>
      <c r="D381" s="126"/>
    </row>
    <row r="382" ht="20.1" customHeight="1" spans="1:4">
      <c r="A382" s="127" t="s">
        <v>465</v>
      </c>
      <c r="B382" s="125"/>
      <c r="C382" s="125"/>
      <c r="D382" s="126"/>
    </row>
    <row r="383" ht="20.1" customHeight="1" spans="1:4">
      <c r="A383" s="128" t="s">
        <v>235</v>
      </c>
      <c r="B383" s="125"/>
      <c r="C383" s="125"/>
      <c r="D383" s="126"/>
    </row>
    <row r="384" ht="20.1" customHeight="1" spans="1:4">
      <c r="A384" s="128" t="s">
        <v>466</v>
      </c>
      <c r="B384" s="125"/>
      <c r="C384" s="125"/>
      <c r="D384" s="126"/>
    </row>
    <row r="385" ht="20.1" customHeight="1" spans="1:4">
      <c r="A385" s="128" t="s">
        <v>467</v>
      </c>
      <c r="B385" s="125"/>
      <c r="C385" s="125"/>
      <c r="D385" s="126"/>
    </row>
    <row r="386" ht="20.1" customHeight="1" spans="1:4">
      <c r="A386" s="128" t="s">
        <v>468</v>
      </c>
      <c r="B386" s="125"/>
      <c r="C386" s="125"/>
      <c r="D386" s="126"/>
    </row>
    <row r="387" ht="20.1" customHeight="1" spans="1:4">
      <c r="A387" s="6" t="s">
        <v>469</v>
      </c>
      <c r="B387" s="125"/>
      <c r="C387" s="125"/>
      <c r="D387" s="126"/>
    </row>
    <row r="388" ht="20.1" customHeight="1" spans="1:4">
      <c r="A388" s="127" t="s">
        <v>470</v>
      </c>
      <c r="B388" s="125"/>
      <c r="C388" s="125"/>
      <c r="D388" s="126"/>
    </row>
    <row r="389" ht="20.1" customHeight="1" spans="1:4">
      <c r="A389" s="127" t="s">
        <v>471</v>
      </c>
      <c r="B389" s="125"/>
      <c r="C389" s="125"/>
      <c r="D389" s="126"/>
    </row>
    <row r="390" ht="20.1" customHeight="1" spans="1:4">
      <c r="A390" s="127" t="s">
        <v>472</v>
      </c>
      <c r="B390" s="125">
        <v>130</v>
      </c>
      <c r="C390" s="125">
        <v>130</v>
      </c>
      <c r="D390" s="126">
        <f>C390/B390-1</f>
        <v>0</v>
      </c>
    </row>
    <row r="391" ht="20.1" customHeight="1" spans="1:4">
      <c r="A391" s="6" t="s">
        <v>473</v>
      </c>
      <c r="B391" s="125">
        <f>B392+B397+B406+B413+B419+B423+B427+B431+B437+B444</f>
        <v>49300</v>
      </c>
      <c r="C391" s="125">
        <f>C392+C397+C406+C413+C419+C423+C427+C431+C437+C444</f>
        <v>52000</v>
      </c>
      <c r="D391" s="126">
        <f t="shared" ref="D391:D450" si="3">C391/B391-1</f>
        <v>0.054766734279919</v>
      </c>
    </row>
    <row r="392" ht="20.1" customHeight="1" spans="1:4">
      <c r="A392" s="128" t="s">
        <v>474</v>
      </c>
      <c r="B392" s="125">
        <f>SUM(B393:B396)</f>
        <v>1590</v>
      </c>
      <c r="C392" s="125">
        <v>1610</v>
      </c>
      <c r="D392" s="126">
        <f t="shared" si="3"/>
        <v>0.0125786163522013</v>
      </c>
    </row>
    <row r="393" ht="20.1" customHeight="1" spans="1:4">
      <c r="A393" s="127" t="s">
        <v>235</v>
      </c>
      <c r="B393" s="125">
        <v>836</v>
      </c>
      <c r="C393" s="125">
        <v>840</v>
      </c>
      <c r="D393" s="126">
        <f t="shared" si="3"/>
        <v>0.00478468899521522</v>
      </c>
    </row>
    <row r="394" ht="20.1" customHeight="1" spans="1:4">
      <c r="A394" s="127" t="s">
        <v>236</v>
      </c>
      <c r="B394" s="125"/>
      <c r="C394" s="125"/>
      <c r="D394" s="126"/>
    </row>
    <row r="395" ht="20.1" customHeight="1" spans="1:4">
      <c r="A395" s="127" t="s">
        <v>237</v>
      </c>
      <c r="B395" s="125"/>
      <c r="C395" s="125"/>
      <c r="D395" s="126"/>
    </row>
    <row r="396" ht="20.1" customHeight="1" spans="1:4">
      <c r="A396" s="128" t="s">
        <v>475</v>
      </c>
      <c r="B396" s="125">
        <v>754</v>
      </c>
      <c r="C396" s="125">
        <v>814</v>
      </c>
      <c r="D396" s="126">
        <f>C396/B396-1</f>
        <v>0.0795755968169762</v>
      </c>
    </row>
    <row r="397" ht="20.1" customHeight="1" spans="1:4">
      <c r="A397" s="127" t="s">
        <v>476</v>
      </c>
      <c r="B397" s="125">
        <f>SUM(B398:B405)</f>
        <v>33125</v>
      </c>
      <c r="C397" s="125">
        <f>SUM(C398:C405)</f>
        <v>34314</v>
      </c>
      <c r="D397" s="126">
        <f t="shared" si="3"/>
        <v>0.0358943396226414</v>
      </c>
    </row>
    <row r="398" ht="20.1" customHeight="1" spans="1:4">
      <c r="A398" s="127" t="s">
        <v>477</v>
      </c>
      <c r="B398" s="125">
        <v>3420</v>
      </c>
      <c r="C398" s="125">
        <v>3480</v>
      </c>
      <c r="D398" s="126">
        <f t="shared" si="3"/>
        <v>0.0175438596491229</v>
      </c>
    </row>
    <row r="399" ht="20.1" customHeight="1" spans="1:4">
      <c r="A399" s="127" t="s">
        <v>478</v>
      </c>
      <c r="B399" s="125">
        <v>21630</v>
      </c>
      <c r="C399" s="125">
        <v>22727</v>
      </c>
      <c r="D399" s="126">
        <f t="shared" si="3"/>
        <v>0.0507165973185391</v>
      </c>
    </row>
    <row r="400" ht="20.1" customHeight="1" spans="1:4">
      <c r="A400" s="128" t="s">
        <v>479</v>
      </c>
      <c r="B400" s="125">
        <v>7800</v>
      </c>
      <c r="C400" s="125">
        <v>7820</v>
      </c>
      <c r="D400" s="126">
        <f t="shared" si="3"/>
        <v>0.00256410256410255</v>
      </c>
    </row>
    <row r="401" ht="20.1" customHeight="1" spans="1:4">
      <c r="A401" s="128" t="s">
        <v>480</v>
      </c>
      <c r="B401" s="125">
        <v>20</v>
      </c>
      <c r="C401" s="125">
        <v>20</v>
      </c>
      <c r="D401" s="126"/>
    </row>
    <row r="402" ht="20.1" customHeight="1" spans="1:4">
      <c r="A402" s="128" t="s">
        <v>481</v>
      </c>
      <c r="B402" s="125"/>
      <c r="C402" s="125"/>
      <c r="D402" s="126"/>
    </row>
    <row r="403" ht="20.1" customHeight="1" spans="1:4">
      <c r="A403" s="127" t="s">
        <v>482</v>
      </c>
      <c r="B403" s="125"/>
      <c r="C403" s="125"/>
      <c r="D403" s="126"/>
    </row>
    <row r="404" ht="20.1" customHeight="1" spans="1:4">
      <c r="A404" s="127" t="s">
        <v>483</v>
      </c>
      <c r="B404" s="125"/>
      <c r="C404" s="125"/>
      <c r="D404" s="126"/>
    </row>
    <row r="405" ht="20.1" customHeight="1" spans="1:4">
      <c r="A405" s="127" t="s">
        <v>484</v>
      </c>
      <c r="B405" s="125">
        <v>255</v>
      </c>
      <c r="C405" s="125">
        <v>267</v>
      </c>
      <c r="D405" s="126">
        <f t="shared" si="3"/>
        <v>0.0470588235294118</v>
      </c>
    </row>
    <row r="406" ht="20.1" customHeight="1" spans="1:4">
      <c r="A406" s="127" t="s">
        <v>485</v>
      </c>
      <c r="B406" s="125">
        <f>SUM(B407:B412)</f>
        <v>300</v>
      </c>
      <c r="C406" s="125">
        <f>SUM(C407:C412)</f>
        <v>300</v>
      </c>
      <c r="D406" s="126">
        <f t="shared" si="3"/>
        <v>0</v>
      </c>
    </row>
    <row r="407" ht="20.1" customHeight="1" spans="1:4">
      <c r="A407" s="127" t="s">
        <v>486</v>
      </c>
      <c r="B407" s="125"/>
      <c r="C407" s="125"/>
      <c r="D407" s="126"/>
    </row>
    <row r="408" ht="20.1" customHeight="1" spans="1:4">
      <c r="A408" s="127" t="s">
        <v>487</v>
      </c>
      <c r="B408" s="125"/>
      <c r="C408" s="125"/>
      <c r="D408" s="126"/>
    </row>
    <row r="409" ht="20.1" customHeight="1" spans="1:4">
      <c r="A409" s="127" t="s">
        <v>488</v>
      </c>
      <c r="B409" s="125"/>
      <c r="C409" s="125"/>
      <c r="D409" s="126"/>
    </row>
    <row r="410" ht="20.1" customHeight="1" spans="1:4">
      <c r="A410" s="128" t="s">
        <v>489</v>
      </c>
      <c r="B410" s="125">
        <v>300</v>
      </c>
      <c r="C410" s="125">
        <v>300</v>
      </c>
      <c r="D410" s="126">
        <f t="shared" si="3"/>
        <v>0</v>
      </c>
    </row>
    <row r="411" ht="20.1" customHeight="1" spans="1:4">
      <c r="A411" s="128" t="s">
        <v>490</v>
      </c>
      <c r="B411" s="125"/>
      <c r="C411" s="125"/>
      <c r="D411" s="126"/>
    </row>
    <row r="412" ht="20.1" customHeight="1" spans="1:4">
      <c r="A412" s="128" t="s">
        <v>491</v>
      </c>
      <c r="B412" s="125"/>
      <c r="C412" s="125"/>
      <c r="D412" s="126"/>
    </row>
    <row r="413" ht="20.1" customHeight="1" spans="1:4">
      <c r="A413" s="6" t="s">
        <v>492</v>
      </c>
      <c r="B413" s="125"/>
      <c r="C413" s="125"/>
      <c r="D413" s="126"/>
    </row>
    <row r="414" ht="20.1" customHeight="1" spans="1:4">
      <c r="A414" s="127" t="s">
        <v>493</v>
      </c>
      <c r="B414" s="125"/>
      <c r="C414" s="125"/>
      <c r="D414" s="126"/>
    </row>
    <row r="415" ht="20.1" customHeight="1" spans="1:4">
      <c r="A415" s="127" t="s">
        <v>494</v>
      </c>
      <c r="B415" s="125"/>
      <c r="C415" s="125"/>
      <c r="D415" s="126"/>
    </row>
    <row r="416" ht="20.1" customHeight="1" spans="1:4">
      <c r="A416" s="127" t="s">
        <v>495</v>
      </c>
      <c r="B416" s="125"/>
      <c r="C416" s="125"/>
      <c r="D416" s="126"/>
    </row>
    <row r="417" ht="20.1" customHeight="1" spans="1:4">
      <c r="A417" s="128" t="s">
        <v>496</v>
      </c>
      <c r="B417" s="125"/>
      <c r="C417" s="125"/>
      <c r="D417" s="126"/>
    </row>
    <row r="418" ht="20.1" customHeight="1" spans="1:4">
      <c r="A418" s="128" t="s">
        <v>497</v>
      </c>
      <c r="B418" s="125"/>
      <c r="C418" s="125"/>
      <c r="D418" s="126"/>
    </row>
    <row r="419" ht="20.1" customHeight="1" spans="1:4">
      <c r="A419" s="128" t="s">
        <v>498</v>
      </c>
      <c r="B419" s="125"/>
      <c r="C419" s="125"/>
      <c r="D419" s="126"/>
    </row>
    <row r="420" ht="20.1" customHeight="1" spans="1:4">
      <c r="A420" s="127" t="s">
        <v>499</v>
      </c>
      <c r="B420" s="125"/>
      <c r="C420" s="125"/>
      <c r="D420" s="126"/>
    </row>
    <row r="421" ht="20.1" customHeight="1" spans="1:4">
      <c r="A421" s="127" t="s">
        <v>500</v>
      </c>
      <c r="B421" s="125"/>
      <c r="C421" s="125"/>
      <c r="D421" s="126"/>
    </row>
    <row r="422" ht="20.1" customHeight="1" spans="1:4">
      <c r="A422" s="127" t="s">
        <v>501</v>
      </c>
      <c r="B422" s="125"/>
      <c r="C422" s="125"/>
      <c r="D422" s="126"/>
    </row>
    <row r="423" ht="20.1" customHeight="1" spans="1:4">
      <c r="A423" s="128" t="s">
        <v>502</v>
      </c>
      <c r="B423" s="125"/>
      <c r="C423" s="125"/>
      <c r="D423" s="126"/>
    </row>
    <row r="424" ht="20.1" customHeight="1" spans="1:4">
      <c r="A424" s="128" t="s">
        <v>503</v>
      </c>
      <c r="B424" s="125"/>
      <c r="C424" s="125"/>
      <c r="D424" s="126"/>
    </row>
    <row r="425" ht="20.1" customHeight="1" spans="1:4">
      <c r="A425" s="128" t="s">
        <v>504</v>
      </c>
      <c r="B425" s="125"/>
      <c r="C425" s="125"/>
      <c r="D425" s="126"/>
    </row>
    <row r="426" ht="20.1" customHeight="1" spans="1:4">
      <c r="A426" s="6" t="s">
        <v>505</v>
      </c>
      <c r="B426" s="125"/>
      <c r="C426" s="125"/>
      <c r="D426" s="126"/>
    </row>
    <row r="427" ht="20.1" customHeight="1" spans="1:4">
      <c r="A427" s="127" t="s">
        <v>506</v>
      </c>
      <c r="B427" s="125"/>
      <c r="C427" s="125"/>
      <c r="D427" s="126"/>
    </row>
    <row r="428" ht="20.1" customHeight="1" spans="1:4">
      <c r="A428" s="127" t="s">
        <v>507</v>
      </c>
      <c r="B428" s="125"/>
      <c r="C428" s="125"/>
      <c r="D428" s="126"/>
    </row>
    <row r="429" ht="20.1" customHeight="1" spans="1:4">
      <c r="A429" s="127" t="s">
        <v>508</v>
      </c>
      <c r="B429" s="125"/>
      <c r="C429" s="125"/>
      <c r="D429" s="126"/>
    </row>
    <row r="430" ht="20.1" customHeight="1" spans="1:4">
      <c r="A430" s="128" t="s">
        <v>509</v>
      </c>
      <c r="B430" s="125"/>
      <c r="C430" s="125"/>
      <c r="D430" s="126"/>
    </row>
    <row r="431" ht="20.1" customHeight="1" spans="1:4">
      <c r="A431" s="128" t="s">
        <v>510</v>
      </c>
      <c r="B431" s="125">
        <f>SUM(B432:B436)</f>
        <v>312</v>
      </c>
      <c r="C431" s="125">
        <f>SUM(C432:C436)</f>
        <v>315</v>
      </c>
      <c r="D431" s="126">
        <f t="shared" si="3"/>
        <v>0.00961538461538458</v>
      </c>
    </row>
    <row r="432" ht="20.1" customHeight="1" spans="1:4">
      <c r="A432" s="128" t="s">
        <v>511</v>
      </c>
      <c r="B432" s="125">
        <v>120</v>
      </c>
      <c r="C432" s="125">
        <v>125</v>
      </c>
      <c r="D432" s="126">
        <f t="shared" si="3"/>
        <v>0.0416666666666667</v>
      </c>
    </row>
    <row r="433" ht="20.1" customHeight="1" spans="1:4">
      <c r="A433" s="127" t="s">
        <v>512</v>
      </c>
      <c r="B433" s="125"/>
      <c r="C433" s="125"/>
      <c r="D433" s="126"/>
    </row>
    <row r="434" ht="20.1" customHeight="1" spans="1:4">
      <c r="A434" s="127" t="s">
        <v>513</v>
      </c>
      <c r="B434" s="125"/>
      <c r="C434" s="125"/>
      <c r="D434" s="126"/>
    </row>
    <row r="435" ht="20.1" customHeight="1" spans="1:4">
      <c r="A435" s="127" t="s">
        <v>514</v>
      </c>
      <c r="B435" s="125"/>
      <c r="C435" s="125"/>
      <c r="D435" s="126"/>
    </row>
    <row r="436" ht="20.1" customHeight="1" spans="1:4">
      <c r="A436" s="127" t="s">
        <v>515</v>
      </c>
      <c r="B436" s="125">
        <v>192</v>
      </c>
      <c r="C436" s="125">
        <v>190</v>
      </c>
      <c r="D436" s="126">
        <f t="shared" si="3"/>
        <v>-0.0104166666666666</v>
      </c>
    </row>
    <row r="437" ht="20.1" customHeight="1" spans="1:4">
      <c r="A437" s="127" t="s">
        <v>516</v>
      </c>
      <c r="B437" s="125">
        <f>SUM(B438:B443)</f>
        <v>4460</v>
      </c>
      <c r="C437" s="125">
        <f>SUM(C438:C443)</f>
        <v>5068</v>
      </c>
      <c r="D437" s="126">
        <f t="shared" si="3"/>
        <v>0.136322869955157</v>
      </c>
    </row>
    <row r="438" ht="20.1" customHeight="1" spans="1:4">
      <c r="A438" s="128" t="s">
        <v>517</v>
      </c>
      <c r="B438" s="125"/>
      <c r="C438" s="125"/>
      <c r="D438" s="126"/>
    </row>
    <row r="439" ht="20.1" customHeight="1" spans="1:4">
      <c r="A439" s="128" t="s">
        <v>518</v>
      </c>
      <c r="B439" s="125"/>
      <c r="C439" s="125"/>
      <c r="D439" s="126"/>
    </row>
    <row r="440" ht="20.1" customHeight="1" spans="1:4">
      <c r="A440" s="128" t="s">
        <v>519</v>
      </c>
      <c r="B440" s="125"/>
      <c r="C440" s="125"/>
      <c r="D440" s="126"/>
    </row>
    <row r="441" ht="20.1" customHeight="1" spans="1:4">
      <c r="A441" s="6" t="s">
        <v>520</v>
      </c>
      <c r="B441" s="125"/>
      <c r="C441" s="125"/>
      <c r="D441" s="126"/>
    </row>
    <row r="442" ht="20.1" customHeight="1" spans="1:4">
      <c r="A442" s="127" t="s">
        <v>521</v>
      </c>
      <c r="B442" s="125"/>
      <c r="C442" s="125"/>
      <c r="D442" s="126"/>
    </row>
    <row r="443" ht="20.1" customHeight="1" spans="1:4">
      <c r="A443" s="127" t="s">
        <v>522</v>
      </c>
      <c r="B443" s="125">
        <v>4460</v>
      </c>
      <c r="C443" s="125">
        <v>5068</v>
      </c>
      <c r="D443" s="126">
        <f t="shared" si="3"/>
        <v>0.136322869955157</v>
      </c>
    </row>
    <row r="444" ht="20.1" customHeight="1" spans="1:4">
      <c r="A444" s="127" t="s">
        <v>523</v>
      </c>
      <c r="B444" s="125">
        <v>9513</v>
      </c>
      <c r="C444" s="125">
        <v>10393</v>
      </c>
      <c r="D444" s="126">
        <f t="shared" si="3"/>
        <v>0.0925049931672448</v>
      </c>
    </row>
    <row r="445" ht="20.1" customHeight="1" spans="1:4">
      <c r="A445" s="6" t="s">
        <v>524</v>
      </c>
      <c r="B445" s="125">
        <f>SUM(B446,B451,B460,B466,B472,B477,B482,B489,B493,B496)</f>
        <v>2880</v>
      </c>
      <c r="C445" s="125">
        <f>SUM(C446,C451,C460,C466,C472,C477,C482,C489,C493,C496)</f>
        <v>3100</v>
      </c>
      <c r="D445" s="126">
        <f t="shared" si="3"/>
        <v>0.0763888888888888</v>
      </c>
    </row>
    <row r="446" ht="20.1" customHeight="1" spans="1:4">
      <c r="A446" s="128" t="s">
        <v>525</v>
      </c>
      <c r="B446" s="125">
        <f>SUM(B447:B450)</f>
        <v>532</v>
      </c>
      <c r="C446" s="125">
        <v>550</v>
      </c>
      <c r="D446" s="126">
        <f t="shared" si="3"/>
        <v>0.0338345864661653</v>
      </c>
    </row>
    <row r="447" ht="20.1" customHeight="1" spans="1:4">
      <c r="A447" s="127" t="s">
        <v>235</v>
      </c>
      <c r="B447" s="125">
        <v>500</v>
      </c>
      <c r="C447" s="125">
        <v>512</v>
      </c>
      <c r="D447" s="126">
        <f t="shared" si="3"/>
        <v>0.024</v>
      </c>
    </row>
    <row r="448" ht="20.1" customHeight="1" spans="1:4">
      <c r="A448" s="127" t="s">
        <v>236</v>
      </c>
      <c r="B448" s="125"/>
      <c r="C448" s="125"/>
      <c r="D448" s="126"/>
    </row>
    <row r="449" ht="20.1" customHeight="1" spans="1:4">
      <c r="A449" s="127" t="s">
        <v>237</v>
      </c>
      <c r="B449" s="125"/>
      <c r="C449" s="125"/>
      <c r="D449" s="126"/>
    </row>
    <row r="450" ht="20.1" customHeight="1" spans="1:4">
      <c r="A450" s="128" t="s">
        <v>526</v>
      </c>
      <c r="B450" s="125">
        <v>32</v>
      </c>
      <c r="C450" s="125">
        <v>41</v>
      </c>
      <c r="D450" s="126">
        <f t="shared" si="3"/>
        <v>0.28125</v>
      </c>
    </row>
    <row r="451" ht="20.1" customHeight="1" spans="1:4">
      <c r="A451" s="127" t="s">
        <v>527</v>
      </c>
      <c r="B451" s="125"/>
      <c r="C451" s="125"/>
      <c r="D451" s="126"/>
    </row>
    <row r="452" ht="20.1" customHeight="1" spans="1:4">
      <c r="A452" s="127" t="s">
        <v>528</v>
      </c>
      <c r="B452" s="125"/>
      <c r="C452" s="125"/>
      <c r="D452" s="126"/>
    </row>
    <row r="453" ht="20.1" customHeight="1" spans="1:4">
      <c r="A453" s="127" t="s">
        <v>529</v>
      </c>
      <c r="B453" s="125"/>
      <c r="C453" s="125"/>
      <c r="D453" s="126"/>
    </row>
    <row r="454" ht="20.1" customHeight="1" spans="1:4">
      <c r="A454" s="6" t="s">
        <v>530</v>
      </c>
      <c r="B454" s="125"/>
      <c r="C454" s="125"/>
      <c r="D454" s="126"/>
    </row>
    <row r="455" ht="20.1" customHeight="1" spans="1:4">
      <c r="A455" s="127" t="s">
        <v>531</v>
      </c>
      <c r="B455" s="125"/>
      <c r="C455" s="125"/>
      <c r="D455" s="126"/>
    </row>
    <row r="456" ht="20.1" customHeight="1" spans="1:4">
      <c r="A456" s="127" t="s">
        <v>532</v>
      </c>
      <c r="B456" s="125"/>
      <c r="C456" s="125"/>
      <c r="D456" s="126"/>
    </row>
    <row r="457" ht="20.1" customHeight="1" spans="1:4">
      <c r="A457" s="127" t="s">
        <v>533</v>
      </c>
      <c r="B457" s="125"/>
      <c r="C457" s="125"/>
      <c r="D457" s="126"/>
    </row>
    <row r="458" ht="20.1" customHeight="1" spans="1:4">
      <c r="A458" s="128" t="s">
        <v>534</v>
      </c>
      <c r="B458" s="125"/>
      <c r="C458" s="125"/>
      <c r="D458" s="126"/>
    </row>
    <row r="459" ht="20.1" customHeight="1" spans="1:4">
      <c r="A459" s="128" t="s">
        <v>535</v>
      </c>
      <c r="B459" s="125"/>
      <c r="C459" s="125"/>
      <c r="D459" s="126"/>
    </row>
    <row r="460" ht="20.1" customHeight="1" spans="1:4">
      <c r="A460" s="128" t="s">
        <v>536</v>
      </c>
      <c r="B460" s="125"/>
      <c r="C460" s="125"/>
      <c r="D460" s="126"/>
    </row>
    <row r="461" ht="20.1" customHeight="1" spans="1:4">
      <c r="A461" s="127" t="s">
        <v>528</v>
      </c>
      <c r="B461" s="125"/>
      <c r="C461" s="125"/>
      <c r="D461" s="126"/>
    </row>
    <row r="462" ht="20.1" customHeight="1" spans="1:4">
      <c r="A462" s="127" t="s">
        <v>537</v>
      </c>
      <c r="B462" s="125"/>
      <c r="C462" s="125"/>
      <c r="D462" s="126"/>
    </row>
    <row r="463" ht="20.1" customHeight="1" spans="1:4">
      <c r="A463" s="127" t="s">
        <v>538</v>
      </c>
      <c r="B463" s="125"/>
      <c r="C463" s="125"/>
      <c r="D463" s="126"/>
    </row>
    <row r="464" ht="20.1" customHeight="1" spans="1:4">
      <c r="A464" s="128" t="s">
        <v>539</v>
      </c>
      <c r="B464" s="125"/>
      <c r="C464" s="125"/>
      <c r="D464" s="126"/>
    </row>
    <row r="465" ht="20.1" customHeight="1" spans="1:4">
      <c r="A465" s="128" t="s">
        <v>540</v>
      </c>
      <c r="B465" s="125"/>
      <c r="C465" s="125"/>
      <c r="D465" s="126"/>
    </row>
    <row r="466" ht="20.1" customHeight="1" spans="1:4">
      <c r="A466" s="128" t="s">
        <v>541</v>
      </c>
      <c r="B466" s="125">
        <f>SUM(B467:B471)</f>
        <v>523</v>
      </c>
      <c r="C466" s="125">
        <f>SUM(C467:C471)</f>
        <v>607</v>
      </c>
      <c r="D466" s="126"/>
    </row>
    <row r="467" ht="20.1" customHeight="1" spans="1:4">
      <c r="A467" s="6" t="s">
        <v>528</v>
      </c>
      <c r="B467" s="125"/>
      <c r="C467" s="125"/>
      <c r="D467" s="126"/>
    </row>
    <row r="468" ht="20.1" customHeight="1" spans="1:4">
      <c r="A468" s="127" t="s">
        <v>542</v>
      </c>
      <c r="B468" s="125">
        <v>400</v>
      </c>
      <c r="C468" s="125">
        <v>479</v>
      </c>
      <c r="D468" s="126"/>
    </row>
    <row r="469" ht="20.1" customHeight="1" spans="1:4">
      <c r="A469" s="127" t="s">
        <v>543</v>
      </c>
      <c r="B469" s="125"/>
      <c r="C469" s="125"/>
      <c r="D469" s="126"/>
    </row>
    <row r="470" ht="20.1" customHeight="1" spans="1:4">
      <c r="A470" s="127" t="s">
        <v>544</v>
      </c>
      <c r="B470" s="125"/>
      <c r="C470" s="125"/>
      <c r="D470" s="126"/>
    </row>
    <row r="471" ht="20.1" customHeight="1" spans="1:4">
      <c r="A471" s="128" t="s">
        <v>545</v>
      </c>
      <c r="B471" s="125">
        <v>123</v>
      </c>
      <c r="C471" s="125">
        <v>128</v>
      </c>
      <c r="D471" s="126"/>
    </row>
    <row r="472" ht="20.1" customHeight="1" spans="1:4">
      <c r="A472" s="128" t="s">
        <v>546</v>
      </c>
      <c r="B472" s="125">
        <f>SUM(B473:B476)</f>
        <v>0</v>
      </c>
      <c r="C472" s="125">
        <f>SUM(C473:C476)</f>
        <v>0</v>
      </c>
      <c r="D472" s="126"/>
    </row>
    <row r="473" ht="20.1" customHeight="1" spans="1:4">
      <c r="A473" s="128" t="s">
        <v>528</v>
      </c>
      <c r="B473" s="125"/>
      <c r="C473" s="125"/>
      <c r="D473" s="126"/>
    </row>
    <row r="474" ht="20.1" customHeight="1" spans="1:4">
      <c r="A474" s="127" t="s">
        <v>547</v>
      </c>
      <c r="B474" s="125"/>
      <c r="C474" s="125"/>
      <c r="D474" s="126"/>
    </row>
    <row r="475" ht="20.1" customHeight="1" spans="1:4">
      <c r="A475" s="127" t="s">
        <v>548</v>
      </c>
      <c r="B475" s="125"/>
      <c r="C475" s="125"/>
      <c r="D475" s="126"/>
    </row>
    <row r="476" ht="20.1" customHeight="1" spans="1:4">
      <c r="A476" s="127" t="s">
        <v>549</v>
      </c>
      <c r="B476" s="125"/>
      <c r="C476" s="125"/>
      <c r="D476" s="126"/>
    </row>
    <row r="477" ht="20.1" customHeight="1" spans="1:4">
      <c r="A477" s="128" t="s">
        <v>550</v>
      </c>
      <c r="B477" s="125"/>
      <c r="C477" s="125"/>
      <c r="D477" s="126"/>
    </row>
    <row r="478" ht="20.1" customHeight="1" spans="1:4">
      <c r="A478" s="128" t="s">
        <v>551</v>
      </c>
      <c r="B478" s="125"/>
      <c r="C478" s="125"/>
      <c r="D478" s="126"/>
    </row>
    <row r="479" ht="20.1" customHeight="1" spans="1:4">
      <c r="A479" s="128" t="s">
        <v>552</v>
      </c>
      <c r="B479" s="125"/>
      <c r="C479" s="125"/>
      <c r="D479" s="126"/>
    </row>
    <row r="480" ht="20.1" customHeight="1" spans="1:4">
      <c r="A480" s="6" t="s">
        <v>553</v>
      </c>
      <c r="B480" s="125"/>
      <c r="C480" s="125"/>
      <c r="D480" s="126"/>
    </row>
    <row r="481" ht="20.1" customHeight="1" spans="1:4">
      <c r="A481" s="127" t="s">
        <v>554</v>
      </c>
      <c r="B481" s="125"/>
      <c r="C481" s="125"/>
      <c r="D481" s="126"/>
    </row>
    <row r="482" ht="20.1" customHeight="1" spans="1:4">
      <c r="A482" s="127" t="s">
        <v>555</v>
      </c>
      <c r="B482" s="125">
        <f>SUM(B483:B488)</f>
        <v>267</v>
      </c>
      <c r="C482" s="125">
        <f>SUM(C483:C488)</f>
        <v>273</v>
      </c>
      <c r="D482" s="126">
        <f>C482/B482-1</f>
        <v>0.0224719101123596</v>
      </c>
    </row>
    <row r="483" ht="20.1" customHeight="1" spans="1:4">
      <c r="A483" s="127" t="s">
        <v>528</v>
      </c>
      <c r="B483" s="125">
        <v>140</v>
      </c>
      <c r="C483" s="125">
        <v>142</v>
      </c>
      <c r="D483" s="126">
        <f>C483/B483-1</f>
        <v>0.0142857142857142</v>
      </c>
    </row>
    <row r="484" ht="20.1" customHeight="1" spans="1:4">
      <c r="A484" s="128" t="s">
        <v>556</v>
      </c>
      <c r="B484" s="125"/>
      <c r="C484" s="125"/>
      <c r="D484" s="126"/>
    </row>
    <row r="485" ht="20.1" customHeight="1" spans="1:4">
      <c r="A485" s="128" t="s">
        <v>557</v>
      </c>
      <c r="B485" s="125"/>
      <c r="C485" s="125"/>
      <c r="D485" s="126"/>
    </row>
    <row r="486" ht="20.1" customHeight="1" spans="1:4">
      <c r="A486" s="128" t="s">
        <v>558</v>
      </c>
      <c r="B486" s="125"/>
      <c r="C486" s="125"/>
      <c r="D486" s="126"/>
    </row>
    <row r="487" ht="20.1" customHeight="1" spans="1:4">
      <c r="A487" s="127" t="s">
        <v>559</v>
      </c>
      <c r="B487" s="125"/>
      <c r="C487" s="125"/>
      <c r="D487" s="126"/>
    </row>
    <row r="488" ht="20.1" customHeight="1" spans="1:4">
      <c r="A488" s="127" t="s">
        <v>560</v>
      </c>
      <c r="B488" s="125">
        <v>127</v>
      </c>
      <c r="C488" s="125">
        <v>131</v>
      </c>
      <c r="D488" s="126">
        <f>C488/B488-1</f>
        <v>0.0314960629921259</v>
      </c>
    </row>
    <row r="489" ht="20.1" customHeight="1" spans="1:4">
      <c r="A489" s="127" t="s">
        <v>561</v>
      </c>
      <c r="B489" s="125"/>
      <c r="C489" s="125"/>
      <c r="D489" s="126"/>
    </row>
    <row r="490" ht="20.1" customHeight="1" spans="1:4">
      <c r="A490" s="128" t="s">
        <v>562</v>
      </c>
      <c r="B490" s="125"/>
      <c r="C490" s="125"/>
      <c r="D490" s="126"/>
    </row>
    <row r="491" ht="20.1" customHeight="1" spans="1:4">
      <c r="A491" s="128" t="s">
        <v>563</v>
      </c>
      <c r="B491" s="125"/>
      <c r="C491" s="125"/>
      <c r="D491" s="126"/>
    </row>
    <row r="492" ht="20.1" customHeight="1" spans="1:4">
      <c r="A492" s="128" t="s">
        <v>564</v>
      </c>
      <c r="B492" s="125"/>
      <c r="C492" s="125"/>
      <c r="D492" s="126"/>
    </row>
    <row r="493" ht="20.1" customHeight="1" spans="1:4">
      <c r="A493" s="6" t="s">
        <v>565</v>
      </c>
      <c r="B493" s="125"/>
      <c r="C493" s="125"/>
      <c r="D493" s="126"/>
    </row>
    <row r="494" ht="20.1" customHeight="1" spans="1:4">
      <c r="A494" s="128" t="s">
        <v>566</v>
      </c>
      <c r="B494" s="125"/>
      <c r="C494" s="125"/>
      <c r="D494" s="126"/>
    </row>
    <row r="495" ht="20.1" customHeight="1" spans="1:4">
      <c r="A495" s="128" t="s">
        <v>567</v>
      </c>
      <c r="B495" s="125"/>
      <c r="C495" s="125"/>
      <c r="D495" s="126"/>
    </row>
    <row r="496" ht="20.1" customHeight="1" spans="1:4">
      <c r="A496" s="127" t="s">
        <v>568</v>
      </c>
      <c r="B496" s="125">
        <f>SUM(B497:B500)</f>
        <v>1558</v>
      </c>
      <c r="C496" s="125">
        <f>SUM(C497:C500)</f>
        <v>1670</v>
      </c>
      <c r="D496" s="126">
        <f>C496/B496-1</f>
        <v>0.0718870346598204</v>
      </c>
    </row>
    <row r="497" ht="20.1" customHeight="1" spans="1:4">
      <c r="A497" s="127" t="s">
        <v>569</v>
      </c>
      <c r="B497" s="125"/>
      <c r="C497" s="125"/>
      <c r="D497" s="126"/>
    </row>
    <row r="498" ht="20.1" customHeight="1" spans="1:4">
      <c r="A498" s="128" t="s">
        <v>570</v>
      </c>
      <c r="B498" s="125"/>
      <c r="C498" s="125"/>
      <c r="D498" s="126"/>
    </row>
    <row r="499" ht="20.1" customHeight="1" spans="1:4">
      <c r="A499" s="128" t="s">
        <v>571</v>
      </c>
      <c r="B499" s="125"/>
      <c r="C499" s="125"/>
      <c r="D499" s="126"/>
    </row>
    <row r="500" ht="20.1" customHeight="1" spans="1:4">
      <c r="A500" s="128" t="s">
        <v>572</v>
      </c>
      <c r="B500" s="125">
        <v>1558</v>
      </c>
      <c r="C500" s="125">
        <v>1670</v>
      </c>
      <c r="D500" s="126">
        <f>C500/B500-1</f>
        <v>0.0718870346598204</v>
      </c>
    </row>
    <row r="501" ht="20.1" customHeight="1" spans="1:4">
      <c r="A501" s="129" t="s">
        <v>573</v>
      </c>
      <c r="B501" s="125">
        <f>SUM(B502,B516,B524,B535,B546)</f>
        <v>1505</v>
      </c>
      <c r="C501" s="125">
        <f>SUM(C502,C516,C524,C535,C546)</f>
        <v>1585</v>
      </c>
      <c r="D501" s="126">
        <f>C501/B501-1</f>
        <v>0.0531561461794019</v>
      </c>
    </row>
    <row r="502" ht="20.1" customHeight="1" spans="1:4">
      <c r="A502" s="129" t="s">
        <v>574</v>
      </c>
      <c r="B502" s="125">
        <f>SUM(B503:B515)</f>
        <v>1152</v>
      </c>
      <c r="C502" s="125">
        <f>SUM(C503:C515)</f>
        <v>1232</v>
      </c>
      <c r="D502" s="126">
        <f>C502/B502-1</f>
        <v>0.0694444444444444</v>
      </c>
    </row>
    <row r="503" ht="20.1" customHeight="1" spans="1:4">
      <c r="A503" s="129" t="s">
        <v>235</v>
      </c>
      <c r="B503" s="125">
        <v>240</v>
      </c>
      <c r="C503" s="125">
        <v>228</v>
      </c>
      <c r="D503" s="126">
        <f>C503/B503-1</f>
        <v>-0.05</v>
      </c>
    </row>
    <row r="504" ht="20.1" customHeight="1" spans="1:4">
      <c r="A504" s="129" t="s">
        <v>236</v>
      </c>
      <c r="B504" s="125"/>
      <c r="C504" s="125"/>
      <c r="D504" s="126"/>
    </row>
    <row r="505" ht="20.1" customHeight="1" spans="1:4">
      <c r="A505" s="129" t="s">
        <v>237</v>
      </c>
      <c r="B505" s="125"/>
      <c r="C505" s="125"/>
      <c r="D505" s="126"/>
    </row>
    <row r="506" ht="20.1" customHeight="1" spans="1:4">
      <c r="A506" s="129" t="s">
        <v>575</v>
      </c>
      <c r="B506" s="125">
        <v>210</v>
      </c>
      <c r="C506" s="125">
        <v>245</v>
      </c>
      <c r="D506" s="126">
        <f>C506/B506-1</f>
        <v>0.166666666666667</v>
      </c>
    </row>
    <row r="507" ht="20.1" customHeight="1" spans="1:4">
      <c r="A507" s="129" t="s">
        <v>576</v>
      </c>
      <c r="B507" s="125">
        <v>245</v>
      </c>
      <c r="C507" s="125">
        <v>231</v>
      </c>
      <c r="D507" s="126">
        <f>C507/B507-1</f>
        <v>-0.0571428571428572</v>
      </c>
    </row>
    <row r="508" ht="20.1" customHeight="1" spans="1:4">
      <c r="A508" s="129" t="s">
        <v>577</v>
      </c>
      <c r="B508" s="125"/>
      <c r="C508" s="125"/>
      <c r="D508" s="126"/>
    </row>
    <row r="509" ht="20.1" customHeight="1" spans="1:4">
      <c r="A509" s="129" t="s">
        <v>578</v>
      </c>
      <c r="B509" s="125"/>
      <c r="C509" s="125"/>
      <c r="D509" s="126"/>
    </row>
    <row r="510" ht="20.1" customHeight="1" spans="1:4">
      <c r="A510" s="129" t="s">
        <v>579</v>
      </c>
      <c r="B510" s="125">
        <v>237</v>
      </c>
      <c r="C510" s="125">
        <v>230</v>
      </c>
      <c r="D510" s="126">
        <f>C510/B510-1</f>
        <v>-0.0295358649789029</v>
      </c>
    </row>
    <row r="511" ht="20.1" customHeight="1" spans="1:4">
      <c r="A511" s="129" t="s">
        <v>580</v>
      </c>
      <c r="B511" s="125">
        <v>40</v>
      </c>
      <c r="C511" s="125">
        <v>40</v>
      </c>
      <c r="D511" s="126">
        <f>C511/B511-1</f>
        <v>0</v>
      </c>
    </row>
    <row r="512" ht="20.1" customHeight="1" spans="1:4">
      <c r="A512" s="129" t="s">
        <v>581</v>
      </c>
      <c r="B512" s="125"/>
      <c r="C512" s="125"/>
      <c r="D512" s="126"/>
    </row>
    <row r="513" ht="20.1" customHeight="1" spans="1:4">
      <c r="A513" s="129" t="s">
        <v>582</v>
      </c>
      <c r="B513" s="125"/>
      <c r="C513" s="125"/>
      <c r="D513" s="126"/>
    </row>
    <row r="514" ht="20.1" customHeight="1" spans="1:4">
      <c r="A514" s="129" t="s">
        <v>583</v>
      </c>
      <c r="B514" s="125">
        <v>145</v>
      </c>
      <c r="C514" s="125">
        <v>161</v>
      </c>
      <c r="D514" s="126">
        <f>C514/B514-1</f>
        <v>0.110344827586207</v>
      </c>
    </row>
    <row r="515" ht="20.1" customHeight="1" spans="1:4">
      <c r="A515" s="129" t="s">
        <v>584</v>
      </c>
      <c r="B515" s="125">
        <v>35</v>
      </c>
      <c r="C515" s="125">
        <v>97</v>
      </c>
      <c r="D515" s="126">
        <f>C515/B515-1</f>
        <v>1.77142857142857</v>
      </c>
    </row>
    <row r="516" ht="20.1" customHeight="1" spans="1:4">
      <c r="A516" s="129" t="s">
        <v>585</v>
      </c>
      <c r="B516" s="125"/>
      <c r="C516" s="125"/>
      <c r="D516" s="126"/>
    </row>
    <row r="517" ht="20.1" customHeight="1" spans="1:4">
      <c r="A517" s="129" t="s">
        <v>235</v>
      </c>
      <c r="B517" s="125"/>
      <c r="C517" s="125"/>
      <c r="D517" s="126"/>
    </row>
    <row r="518" ht="20.1" customHeight="1" spans="1:4">
      <c r="A518" s="129" t="s">
        <v>236</v>
      </c>
      <c r="B518" s="125"/>
      <c r="C518" s="125"/>
      <c r="D518" s="126"/>
    </row>
    <row r="519" ht="20.1" customHeight="1" spans="1:4">
      <c r="A519" s="129" t="s">
        <v>237</v>
      </c>
      <c r="B519" s="125"/>
      <c r="C519" s="125"/>
      <c r="D519" s="126"/>
    </row>
    <row r="520" ht="20.1" customHeight="1" spans="1:4">
      <c r="A520" s="6" t="s">
        <v>586</v>
      </c>
      <c r="B520" s="125"/>
      <c r="C520" s="125"/>
      <c r="D520" s="126"/>
    </row>
    <row r="521" ht="20.1" customHeight="1" spans="1:4">
      <c r="A521" s="6" t="s">
        <v>587</v>
      </c>
      <c r="B521" s="125"/>
      <c r="C521" s="125"/>
      <c r="D521" s="126"/>
    </row>
    <row r="522" ht="20.1" customHeight="1" spans="1:4">
      <c r="A522" s="6" t="s">
        <v>588</v>
      </c>
      <c r="B522" s="125"/>
      <c r="C522" s="125"/>
      <c r="D522" s="126"/>
    </row>
    <row r="523" ht="20.1" customHeight="1" spans="1:4">
      <c r="A523" s="6" t="s">
        <v>589</v>
      </c>
      <c r="B523" s="125"/>
      <c r="C523" s="125"/>
      <c r="D523" s="126"/>
    </row>
    <row r="524" ht="20.1" customHeight="1" spans="1:4">
      <c r="A524" s="129" t="s">
        <v>590</v>
      </c>
      <c r="B524" s="125">
        <f>SUM(B525:B534)</f>
        <v>52</v>
      </c>
      <c r="C524" s="125">
        <f>SUM(C525:C534)</f>
        <v>52</v>
      </c>
      <c r="D524" s="126">
        <f>C524/B524-1</f>
        <v>0</v>
      </c>
    </row>
    <row r="525" ht="20.1" customHeight="1" spans="1:4">
      <c r="A525" s="129" t="s">
        <v>235</v>
      </c>
      <c r="B525" s="125"/>
      <c r="C525" s="125"/>
      <c r="D525" s="126"/>
    </row>
    <row r="526" ht="20.1" customHeight="1" spans="1:4">
      <c r="A526" s="129" t="s">
        <v>236</v>
      </c>
      <c r="B526" s="125"/>
      <c r="C526" s="125"/>
      <c r="D526" s="126"/>
    </row>
    <row r="527" ht="20.1" customHeight="1" spans="1:4">
      <c r="A527" s="129" t="s">
        <v>237</v>
      </c>
      <c r="B527" s="125"/>
      <c r="C527" s="125"/>
      <c r="D527" s="126"/>
    </row>
    <row r="528" ht="20.1" customHeight="1" spans="1:4">
      <c r="A528" s="6" t="s">
        <v>591</v>
      </c>
      <c r="B528" s="125"/>
      <c r="C528" s="125"/>
      <c r="D528" s="126"/>
    </row>
    <row r="529" ht="20.1" customHeight="1" spans="1:4">
      <c r="A529" s="6" t="s">
        <v>592</v>
      </c>
      <c r="B529" s="125">
        <v>52</v>
      </c>
      <c r="C529" s="125">
        <v>52</v>
      </c>
      <c r="D529" s="126">
        <f>C529/B529-1</f>
        <v>0</v>
      </c>
    </row>
    <row r="530" ht="20.1" customHeight="1" spans="1:4">
      <c r="A530" s="6" t="s">
        <v>593</v>
      </c>
      <c r="B530" s="125"/>
      <c r="C530" s="125"/>
      <c r="D530" s="126"/>
    </row>
    <row r="531" ht="20.1" customHeight="1" spans="1:4">
      <c r="A531" s="6" t="s">
        <v>594</v>
      </c>
      <c r="B531" s="125"/>
      <c r="C531" s="125"/>
      <c r="D531" s="126"/>
    </row>
    <row r="532" ht="20.1" customHeight="1" spans="1:4">
      <c r="A532" s="6" t="s">
        <v>595</v>
      </c>
      <c r="B532" s="125"/>
      <c r="C532" s="125"/>
      <c r="D532" s="126"/>
    </row>
    <row r="533" ht="20.1" customHeight="1" spans="1:4">
      <c r="A533" s="6" t="s">
        <v>596</v>
      </c>
      <c r="B533" s="125"/>
      <c r="C533" s="125"/>
      <c r="D533" s="126"/>
    </row>
    <row r="534" ht="20.1" customHeight="1" spans="1:4">
      <c r="A534" s="6" t="s">
        <v>597</v>
      </c>
      <c r="B534" s="125"/>
      <c r="C534" s="125"/>
      <c r="D534" s="126"/>
    </row>
    <row r="535" ht="20.1" customHeight="1" spans="1:4">
      <c r="A535" s="129" t="s">
        <v>598</v>
      </c>
      <c r="B535" s="125">
        <f>SUM(B536:B545)</f>
        <v>301</v>
      </c>
      <c r="C535" s="125">
        <f>SUM(C536:C545)</f>
        <v>301</v>
      </c>
      <c r="D535" s="126">
        <f>C535/B535-1</f>
        <v>0</v>
      </c>
    </row>
    <row r="536" ht="20.1" customHeight="1" spans="1:4">
      <c r="A536" s="129" t="s">
        <v>235</v>
      </c>
      <c r="B536" s="125"/>
      <c r="C536" s="125"/>
      <c r="D536" s="126"/>
    </row>
    <row r="537" ht="20.1" customHeight="1" spans="1:4">
      <c r="A537" s="129" t="s">
        <v>236</v>
      </c>
      <c r="B537" s="125"/>
      <c r="C537" s="125"/>
      <c r="D537" s="126"/>
    </row>
    <row r="538" ht="20.1" customHeight="1" spans="1:4">
      <c r="A538" s="129" t="s">
        <v>237</v>
      </c>
      <c r="B538" s="125"/>
      <c r="C538" s="125"/>
      <c r="D538" s="126"/>
    </row>
    <row r="539" ht="20.1" customHeight="1" spans="1:4">
      <c r="A539" s="6" t="s">
        <v>599</v>
      </c>
      <c r="B539" s="125">
        <v>301</v>
      </c>
      <c r="C539" s="125">
        <v>301</v>
      </c>
      <c r="D539" s="126">
        <f>C539/B539-1</f>
        <v>0</v>
      </c>
    </row>
    <row r="540" ht="20.1" customHeight="1" spans="1:4">
      <c r="A540" s="6" t="s">
        <v>600</v>
      </c>
      <c r="B540" s="125"/>
      <c r="C540" s="125"/>
      <c r="D540" s="126"/>
    </row>
    <row r="541" ht="20.1" customHeight="1" spans="1:4">
      <c r="A541" s="129" t="s">
        <v>601</v>
      </c>
      <c r="B541" s="125"/>
      <c r="C541" s="125"/>
      <c r="D541" s="126"/>
    </row>
    <row r="542" ht="20.1" customHeight="1" spans="1:4">
      <c r="A542" s="6" t="s">
        <v>602</v>
      </c>
      <c r="B542" s="125"/>
      <c r="C542" s="125"/>
      <c r="D542" s="126"/>
    </row>
    <row r="543" ht="20.1" customHeight="1" spans="1:4">
      <c r="A543" s="6" t="s">
        <v>603</v>
      </c>
      <c r="B543" s="125"/>
      <c r="C543" s="125"/>
      <c r="D543" s="126"/>
    </row>
    <row r="544" ht="20.1" customHeight="1" spans="1:4">
      <c r="A544" s="129" t="s">
        <v>604</v>
      </c>
      <c r="B544" s="125"/>
      <c r="C544" s="125"/>
      <c r="D544" s="126"/>
    </row>
    <row r="545" ht="20.1" customHeight="1" spans="1:4">
      <c r="A545" s="6" t="s">
        <v>605</v>
      </c>
      <c r="B545" s="125"/>
      <c r="C545" s="125"/>
      <c r="D545" s="126"/>
    </row>
    <row r="546" ht="20.1" customHeight="1" spans="1:4">
      <c r="A546" s="129" t="s">
        <v>606</v>
      </c>
      <c r="B546" s="125">
        <f>SUM(B547:B549)</f>
        <v>0</v>
      </c>
      <c r="C546" s="125">
        <f>SUM(C547:C549)</f>
        <v>0</v>
      </c>
      <c r="D546" s="126"/>
    </row>
    <row r="547" ht="20.1" customHeight="1" spans="1:4">
      <c r="A547" s="129" t="s">
        <v>607</v>
      </c>
      <c r="B547" s="125"/>
      <c r="C547" s="125"/>
      <c r="D547" s="126"/>
    </row>
    <row r="548" ht="20.1" customHeight="1" spans="1:4">
      <c r="A548" s="129" t="s">
        <v>608</v>
      </c>
      <c r="B548" s="125"/>
      <c r="C548" s="125"/>
      <c r="D548" s="126"/>
    </row>
    <row r="549" ht="20.1" customHeight="1" spans="1:4">
      <c r="A549" s="129" t="s">
        <v>609</v>
      </c>
      <c r="B549" s="125"/>
      <c r="C549" s="125">
        <v>0</v>
      </c>
      <c r="D549" s="126"/>
    </row>
    <row r="550" ht="20.1" customHeight="1" spans="1:4">
      <c r="A550" s="129" t="s">
        <v>610</v>
      </c>
      <c r="B550" s="125">
        <f>B551+B565+B576+B584+B590+B594+B605+B613+B619+B626+B635+B640+B645+B648+B651+B657+B660+B669</f>
        <v>9565</v>
      </c>
      <c r="C550" s="125">
        <f>C551+C565+C576+C584+C590+C594+C605+C613+C619+C626+C635+C640+C645+C648+C651+C657+C660+C669</f>
        <v>10039</v>
      </c>
      <c r="D550" s="126">
        <f>C550/B550-1</f>
        <v>0.0495556717198118</v>
      </c>
    </row>
    <row r="551" ht="20.1" customHeight="1" spans="1:4">
      <c r="A551" s="129" t="s">
        <v>611</v>
      </c>
      <c r="B551" s="125">
        <f>SUM(B552:B564)</f>
        <v>3438</v>
      </c>
      <c r="C551" s="125">
        <f>SUM(C552:C564)</f>
        <v>3199</v>
      </c>
      <c r="D551" s="126">
        <f>C551/B551-1</f>
        <v>-0.0695171611401978</v>
      </c>
    </row>
    <row r="552" ht="20.1" customHeight="1" spans="1:4">
      <c r="A552" s="129" t="s">
        <v>235</v>
      </c>
      <c r="B552" s="125">
        <v>895</v>
      </c>
      <c r="C552" s="125">
        <v>931</v>
      </c>
      <c r="D552" s="126">
        <f>C552/B552-1</f>
        <v>0.0402234636871508</v>
      </c>
    </row>
    <row r="553" ht="20.1" customHeight="1" spans="1:4">
      <c r="A553" s="129" t="s">
        <v>236</v>
      </c>
      <c r="B553" s="125"/>
      <c r="C553" s="125"/>
      <c r="D553" s="126"/>
    </row>
    <row r="554" ht="20.1" customHeight="1" spans="1:4">
      <c r="A554" s="129" t="s">
        <v>237</v>
      </c>
      <c r="B554" s="125"/>
      <c r="C554" s="125"/>
      <c r="D554" s="126"/>
    </row>
    <row r="555" ht="20.1" customHeight="1" spans="1:4">
      <c r="A555" s="129" t="s">
        <v>612</v>
      </c>
      <c r="B555" s="125"/>
      <c r="C555" s="125"/>
      <c r="D555" s="126"/>
    </row>
    <row r="556" ht="20.1" customHeight="1" spans="1:4">
      <c r="A556" s="129" t="s">
        <v>613</v>
      </c>
      <c r="B556" s="125">
        <v>352</v>
      </c>
      <c r="C556" s="125">
        <v>360</v>
      </c>
      <c r="D556" s="126">
        <f>C556/B556-1</f>
        <v>0.0227272727272727</v>
      </c>
    </row>
    <row r="557" ht="20.1" customHeight="1" spans="1:4">
      <c r="A557" s="129" t="s">
        <v>614</v>
      </c>
      <c r="B557" s="125">
        <v>269</v>
      </c>
      <c r="C557" s="125">
        <v>240</v>
      </c>
      <c r="D557" s="126">
        <f>C557/B557-1</f>
        <v>-0.107806691449814</v>
      </c>
    </row>
    <row r="558" ht="20.1" customHeight="1" spans="1:4">
      <c r="A558" s="129" t="s">
        <v>615</v>
      </c>
      <c r="B558" s="125">
        <v>332</v>
      </c>
      <c r="C558" s="125">
        <v>367</v>
      </c>
      <c r="D558" s="126">
        <f>C558/B558-1</f>
        <v>0.105421686746988</v>
      </c>
    </row>
    <row r="559" ht="20.1" customHeight="1" spans="1:4">
      <c r="A559" s="129" t="s">
        <v>278</v>
      </c>
      <c r="B559" s="125"/>
      <c r="C559" s="125"/>
      <c r="D559" s="126"/>
    </row>
    <row r="560" ht="20.1" customHeight="1" spans="1:4">
      <c r="A560" s="129" t="s">
        <v>616</v>
      </c>
      <c r="B560" s="125">
        <v>826</v>
      </c>
      <c r="C560" s="125">
        <v>720</v>
      </c>
      <c r="D560" s="126">
        <f>C560/B560-1</f>
        <v>-0.128329297820823</v>
      </c>
    </row>
    <row r="561" ht="20.1" customHeight="1" spans="1:4">
      <c r="A561" s="129" t="s">
        <v>617</v>
      </c>
      <c r="B561" s="125"/>
      <c r="C561" s="125"/>
      <c r="D561" s="126"/>
    </row>
    <row r="562" ht="20.1" customHeight="1" spans="1:4">
      <c r="A562" s="129" t="s">
        <v>618</v>
      </c>
      <c r="B562" s="125"/>
      <c r="C562" s="125"/>
      <c r="D562" s="126"/>
    </row>
    <row r="563" ht="20.1" customHeight="1" spans="1:4">
      <c r="A563" s="129" t="s">
        <v>619</v>
      </c>
      <c r="B563" s="125">
        <v>254</v>
      </c>
      <c r="C563" s="125">
        <v>259</v>
      </c>
      <c r="D563" s="126">
        <f>C563/B563-1</f>
        <v>0.0196850393700787</v>
      </c>
    </row>
    <row r="564" ht="20.1" customHeight="1" spans="1:4">
      <c r="A564" s="129" t="s">
        <v>620</v>
      </c>
      <c r="B564" s="125">
        <v>510</v>
      </c>
      <c r="C564" s="125">
        <v>322</v>
      </c>
      <c r="D564" s="126">
        <f>C564/B564-1</f>
        <v>-0.368627450980392</v>
      </c>
    </row>
    <row r="565" ht="20.1" customHeight="1" spans="1:4">
      <c r="A565" s="129" t="s">
        <v>621</v>
      </c>
      <c r="B565" s="125">
        <f>SUM(B566:B575)</f>
        <v>1766</v>
      </c>
      <c r="C565" s="125">
        <f>SUM(C566:C575)</f>
        <v>2141</v>
      </c>
      <c r="D565" s="126">
        <f>C565/B565-1</f>
        <v>0.212344280860702</v>
      </c>
    </row>
    <row r="566" ht="20.1" customHeight="1" spans="1:4">
      <c r="A566" s="129" t="s">
        <v>235</v>
      </c>
      <c r="B566" s="125">
        <v>866</v>
      </c>
      <c r="C566" s="125">
        <v>912</v>
      </c>
      <c r="D566" s="126">
        <f>C566/B566-1</f>
        <v>0.0531177829099307</v>
      </c>
    </row>
    <row r="567" ht="20.1" customHeight="1" spans="1:4">
      <c r="A567" s="129" t="s">
        <v>236</v>
      </c>
      <c r="B567" s="125">
        <v>315</v>
      </c>
      <c r="C567" s="125">
        <v>342</v>
      </c>
      <c r="D567" s="126">
        <f>C567/B567-1</f>
        <v>0.0857142857142856</v>
      </c>
    </row>
    <row r="568" ht="20.1" customHeight="1" spans="1:4">
      <c r="A568" s="129" t="s">
        <v>237</v>
      </c>
      <c r="B568" s="125"/>
      <c r="C568" s="125"/>
      <c r="D568" s="126"/>
    </row>
    <row r="569" ht="20.1" customHeight="1" spans="1:4">
      <c r="A569" s="129" t="s">
        <v>622</v>
      </c>
      <c r="B569" s="125">
        <v>15</v>
      </c>
      <c r="C569" s="125">
        <v>15</v>
      </c>
      <c r="D569" s="126">
        <f>C569/B569-1</f>
        <v>0</v>
      </c>
    </row>
    <row r="570" ht="20.1" customHeight="1" spans="1:4">
      <c r="A570" s="129" t="s">
        <v>623</v>
      </c>
      <c r="B570" s="125">
        <v>152</v>
      </c>
      <c r="C570" s="125">
        <v>321</v>
      </c>
      <c r="D570" s="126">
        <f>C570/B570-1</f>
        <v>1.11184210526316</v>
      </c>
    </row>
    <row r="571" ht="20.1" customHeight="1" spans="1:4">
      <c r="A571" s="129" t="s">
        <v>624</v>
      </c>
      <c r="B571" s="125"/>
      <c r="C571" s="125"/>
      <c r="D571" s="126"/>
    </row>
    <row r="572" ht="20.1" customHeight="1" spans="1:4">
      <c r="A572" s="129" t="s">
        <v>625</v>
      </c>
      <c r="B572" s="125"/>
      <c r="C572" s="125"/>
      <c r="D572" s="126"/>
    </row>
    <row r="573" ht="20.1" customHeight="1" spans="1:4">
      <c r="A573" s="129" t="s">
        <v>626</v>
      </c>
      <c r="B573" s="125"/>
      <c r="C573" s="125"/>
      <c r="D573" s="126"/>
    </row>
    <row r="574" ht="20.1" customHeight="1" spans="1:4">
      <c r="A574" s="129" t="s">
        <v>627</v>
      </c>
      <c r="B574" s="125"/>
      <c r="C574" s="125"/>
      <c r="D574" s="126"/>
    </row>
    <row r="575" ht="20.1" customHeight="1" spans="1:4">
      <c r="A575" s="129" t="s">
        <v>628</v>
      </c>
      <c r="B575" s="125">
        <v>418</v>
      </c>
      <c r="C575" s="125">
        <v>551</v>
      </c>
      <c r="D575" s="126">
        <f>C575/B575-1</f>
        <v>0.318181818181818</v>
      </c>
    </row>
    <row r="576" ht="20.1" customHeight="1" spans="1:4">
      <c r="A576" s="129" t="s">
        <v>629</v>
      </c>
      <c r="B576" s="125"/>
      <c r="C576" s="125"/>
      <c r="D576" s="126"/>
    </row>
    <row r="577" ht="20.1" customHeight="1" spans="1:4">
      <c r="A577" s="129" t="s">
        <v>630</v>
      </c>
      <c r="B577" s="125"/>
      <c r="C577" s="125"/>
      <c r="D577" s="126"/>
    </row>
    <row r="578" ht="20.1" customHeight="1" spans="1:4">
      <c r="A578" s="129" t="s">
        <v>631</v>
      </c>
      <c r="B578" s="125"/>
      <c r="C578" s="125"/>
      <c r="D578" s="126"/>
    </row>
    <row r="579" ht="20.1" customHeight="1" spans="1:4">
      <c r="A579" s="129" t="s">
        <v>632</v>
      </c>
      <c r="B579" s="125"/>
      <c r="C579" s="125"/>
      <c r="D579" s="126"/>
    </row>
    <row r="580" ht="20.1" customHeight="1" spans="1:4">
      <c r="A580" s="129" t="s">
        <v>633</v>
      </c>
      <c r="B580" s="125"/>
      <c r="C580" s="125"/>
      <c r="D580" s="126"/>
    </row>
    <row r="581" ht="20.1" customHeight="1" spans="1:4">
      <c r="A581" s="129" t="s">
        <v>634</v>
      </c>
      <c r="B581" s="125"/>
      <c r="C581" s="125"/>
      <c r="D581" s="126"/>
    </row>
    <row r="582" ht="20.1" customHeight="1" spans="1:4">
      <c r="A582" s="129" t="s">
        <v>635</v>
      </c>
      <c r="B582" s="125"/>
      <c r="C582" s="125"/>
      <c r="D582" s="126"/>
    </row>
    <row r="583" ht="20.1" customHeight="1" spans="1:4">
      <c r="A583" s="129" t="s">
        <v>636</v>
      </c>
      <c r="B583" s="125"/>
      <c r="C583" s="125"/>
      <c r="D583" s="126"/>
    </row>
    <row r="584" ht="20.1" customHeight="1" spans="1:4">
      <c r="A584" s="129" t="s">
        <v>637</v>
      </c>
      <c r="B584" s="125"/>
      <c r="C584" s="125"/>
      <c r="D584" s="126"/>
    </row>
    <row r="585" ht="20.1" customHeight="1" spans="1:4">
      <c r="A585" s="129" t="s">
        <v>638</v>
      </c>
      <c r="B585" s="125"/>
      <c r="C585" s="125"/>
      <c r="D585" s="126"/>
    </row>
    <row r="586" ht="20.1" customHeight="1" spans="1:4">
      <c r="A586" s="129" t="s">
        <v>639</v>
      </c>
      <c r="B586" s="125"/>
      <c r="C586" s="125"/>
      <c r="D586" s="126"/>
    </row>
    <row r="587" ht="20.1" customHeight="1" spans="1:4">
      <c r="A587" s="129" t="s">
        <v>640</v>
      </c>
      <c r="B587" s="125"/>
      <c r="C587" s="125"/>
      <c r="D587" s="126"/>
    </row>
    <row r="588" ht="20.1" customHeight="1" spans="1:4">
      <c r="A588" s="129" t="s">
        <v>641</v>
      </c>
      <c r="B588" s="125"/>
      <c r="C588" s="125"/>
      <c r="D588" s="126"/>
    </row>
    <row r="589" ht="20.1" customHeight="1" spans="1:4">
      <c r="A589" s="129" t="s">
        <v>642</v>
      </c>
      <c r="B589" s="125"/>
      <c r="C589" s="125"/>
      <c r="D589" s="126"/>
    </row>
    <row r="590" ht="20.1" customHeight="1" spans="1:4">
      <c r="A590" s="129" t="s">
        <v>643</v>
      </c>
      <c r="B590" s="125"/>
      <c r="C590" s="125"/>
      <c r="D590" s="126"/>
    </row>
    <row r="591" ht="20.1" customHeight="1" spans="1:4">
      <c r="A591" s="129" t="s">
        <v>644</v>
      </c>
      <c r="B591" s="125"/>
      <c r="C591" s="125"/>
      <c r="D591" s="126"/>
    </row>
    <row r="592" ht="20.1" customHeight="1" spans="1:4">
      <c r="A592" s="129" t="s">
        <v>645</v>
      </c>
      <c r="B592" s="125"/>
      <c r="C592" s="125"/>
      <c r="D592" s="126"/>
    </row>
    <row r="593" ht="20.1" customHeight="1" spans="1:4">
      <c r="A593" s="129" t="s">
        <v>646</v>
      </c>
      <c r="B593" s="125"/>
      <c r="C593" s="125"/>
      <c r="D593" s="126"/>
    </row>
    <row r="594" ht="20.1" customHeight="1" spans="1:4">
      <c r="A594" s="129" t="s">
        <v>647</v>
      </c>
      <c r="B594" s="125">
        <f>SUM(B595:B604)</f>
        <v>180</v>
      </c>
      <c r="C594" s="125">
        <f>SUM(C595:C604)</f>
        <v>210</v>
      </c>
      <c r="D594" s="126">
        <f>C594/B594-1</f>
        <v>0.166666666666667</v>
      </c>
    </row>
    <row r="595" ht="20.1" customHeight="1" spans="1:4">
      <c r="A595" s="129" t="s">
        <v>648</v>
      </c>
      <c r="B595" s="125"/>
      <c r="C595" s="125"/>
      <c r="D595" s="126"/>
    </row>
    <row r="596" ht="20.1" customHeight="1" spans="1:4">
      <c r="A596" s="129" t="s">
        <v>649</v>
      </c>
      <c r="B596" s="125"/>
      <c r="C596" s="125"/>
      <c r="D596" s="126"/>
    </row>
    <row r="597" ht="20.1" customHeight="1" spans="1:4">
      <c r="A597" s="129" t="s">
        <v>650</v>
      </c>
      <c r="B597" s="125"/>
      <c r="C597" s="125"/>
      <c r="D597" s="126"/>
    </row>
    <row r="598" ht="20.1" customHeight="1" spans="1:4">
      <c r="A598" s="129" t="s">
        <v>651</v>
      </c>
      <c r="B598" s="125"/>
      <c r="C598" s="125"/>
      <c r="D598" s="126"/>
    </row>
    <row r="599" ht="20.1" customHeight="1" spans="1:4">
      <c r="A599" s="129" t="s">
        <v>652</v>
      </c>
      <c r="B599" s="125"/>
      <c r="C599" s="125"/>
      <c r="D599" s="126"/>
    </row>
    <row r="600" ht="20.1" customHeight="1" spans="1:4">
      <c r="A600" s="129" t="s">
        <v>653</v>
      </c>
      <c r="B600" s="125"/>
      <c r="C600" s="125"/>
      <c r="D600" s="126"/>
    </row>
    <row r="601" ht="20.1" customHeight="1" spans="1:4">
      <c r="A601" s="129" t="s">
        <v>654</v>
      </c>
      <c r="B601" s="125"/>
      <c r="C601" s="125"/>
      <c r="D601" s="126"/>
    </row>
    <row r="602" ht="20.1" customHeight="1" spans="1:4">
      <c r="A602" s="129" t="s">
        <v>655</v>
      </c>
      <c r="B602" s="125"/>
      <c r="C602" s="125"/>
      <c r="D602" s="126"/>
    </row>
    <row r="603" ht="20.1" customHeight="1" spans="1:4">
      <c r="A603" s="129" t="s">
        <v>656</v>
      </c>
      <c r="B603" s="125"/>
      <c r="C603" s="125"/>
      <c r="D603" s="126"/>
    </row>
    <row r="604" ht="20.1" customHeight="1" spans="1:4">
      <c r="A604" s="129" t="s">
        <v>657</v>
      </c>
      <c r="B604" s="125">
        <v>180</v>
      </c>
      <c r="C604" s="125">
        <v>210</v>
      </c>
      <c r="D604" s="126">
        <f>C604/B604-1</f>
        <v>0.166666666666667</v>
      </c>
    </row>
    <row r="605" ht="20.1" customHeight="1" spans="1:4">
      <c r="A605" s="129" t="s">
        <v>658</v>
      </c>
      <c r="B605" s="125">
        <f>SUM(B606:B612)</f>
        <v>130</v>
      </c>
      <c r="C605" s="125">
        <f>SUM(C606:C612)</f>
        <v>243</v>
      </c>
      <c r="D605" s="126">
        <f>C605/B605-1</f>
        <v>0.869230769230769</v>
      </c>
    </row>
    <row r="606" ht="20.1" customHeight="1" spans="1:4">
      <c r="A606" s="129" t="s">
        <v>659</v>
      </c>
      <c r="B606" s="125"/>
      <c r="C606" s="125"/>
      <c r="D606" s="126"/>
    </row>
    <row r="607" ht="20.1" customHeight="1" spans="1:4">
      <c r="A607" s="129" t="s">
        <v>660</v>
      </c>
      <c r="B607" s="125"/>
      <c r="C607" s="125"/>
      <c r="D607" s="126"/>
    </row>
    <row r="608" ht="20.1" customHeight="1" spans="1:4">
      <c r="A608" s="129" t="s">
        <v>661</v>
      </c>
      <c r="B608" s="125">
        <v>10</v>
      </c>
      <c r="C608" s="125">
        <v>10</v>
      </c>
      <c r="D608" s="126">
        <f>C608/B608-1</f>
        <v>0</v>
      </c>
    </row>
    <row r="609" ht="20.1" customHeight="1" spans="1:4">
      <c r="A609" s="129" t="s">
        <v>662</v>
      </c>
      <c r="B609" s="125"/>
      <c r="C609" s="125"/>
      <c r="D609" s="126"/>
    </row>
    <row r="610" ht="20.1" customHeight="1" spans="1:4">
      <c r="A610" s="129" t="s">
        <v>663</v>
      </c>
      <c r="B610" s="125">
        <v>120</v>
      </c>
      <c r="C610" s="125">
        <v>128</v>
      </c>
      <c r="D610" s="126">
        <f>C610/B610-1</f>
        <v>0.0666666666666667</v>
      </c>
    </row>
    <row r="611" ht="20.1" customHeight="1" spans="1:4">
      <c r="A611" s="129" t="s">
        <v>664</v>
      </c>
      <c r="B611" s="125"/>
      <c r="C611" s="125"/>
      <c r="D611" s="126"/>
    </row>
    <row r="612" ht="20.1" customHeight="1" spans="1:4">
      <c r="A612" s="129" t="s">
        <v>665</v>
      </c>
      <c r="B612" s="125"/>
      <c r="C612" s="125">
        <v>105</v>
      </c>
      <c r="D612" s="126"/>
    </row>
    <row r="613" ht="20.1" customHeight="1" spans="1:4">
      <c r="A613" s="129" t="s">
        <v>666</v>
      </c>
      <c r="B613" s="125">
        <f>SUM(B614:B618)</f>
        <v>242</v>
      </c>
      <c r="C613" s="125">
        <f>SUM(C614:C618)</f>
        <v>255</v>
      </c>
      <c r="D613" s="126">
        <f>C613/B613-1</f>
        <v>0.0537190082644627</v>
      </c>
    </row>
    <row r="614" ht="20.1" customHeight="1" spans="1:4">
      <c r="A614" s="129" t="s">
        <v>667</v>
      </c>
      <c r="B614" s="125">
        <v>242</v>
      </c>
      <c r="C614" s="125">
        <v>255</v>
      </c>
      <c r="D614" s="126">
        <f>C614/B614-1</f>
        <v>0.0537190082644627</v>
      </c>
    </row>
    <row r="615" ht="20.1" customHeight="1" spans="1:4">
      <c r="A615" s="129" t="s">
        <v>668</v>
      </c>
      <c r="B615" s="125"/>
      <c r="C615" s="125"/>
      <c r="D615" s="126"/>
    </row>
    <row r="616" ht="20.1" customHeight="1" spans="1:4">
      <c r="A616" s="129" t="s">
        <v>669</v>
      </c>
      <c r="B616" s="125"/>
      <c r="C616" s="125"/>
      <c r="D616" s="126"/>
    </row>
    <row r="617" ht="20.1" customHeight="1" spans="1:4">
      <c r="A617" s="129" t="s">
        <v>670</v>
      </c>
      <c r="B617" s="125"/>
      <c r="C617" s="125"/>
      <c r="D617" s="126"/>
    </row>
    <row r="618" ht="20.1" customHeight="1" spans="1:4">
      <c r="A618" s="129" t="s">
        <v>671</v>
      </c>
      <c r="B618" s="125"/>
      <c r="C618" s="125"/>
      <c r="D618" s="126"/>
    </row>
    <row r="619" ht="20.1" customHeight="1" spans="1:4">
      <c r="A619" s="129" t="s">
        <v>672</v>
      </c>
      <c r="B619" s="125">
        <f>SUM(B620:B625)</f>
        <v>256</v>
      </c>
      <c r="C619" s="125">
        <f>SUM(C620:C625)</f>
        <v>270</v>
      </c>
      <c r="D619" s="126">
        <f>C619/B619-1</f>
        <v>0.0546875</v>
      </c>
    </row>
    <row r="620" ht="20.1" customHeight="1" spans="1:4">
      <c r="A620" s="129" t="s">
        <v>673</v>
      </c>
      <c r="B620" s="125">
        <v>55</v>
      </c>
      <c r="C620" s="125">
        <v>60</v>
      </c>
      <c r="D620" s="126">
        <f>C620/B620-1</f>
        <v>0.0909090909090908</v>
      </c>
    </row>
    <row r="621" ht="20.1" customHeight="1" spans="1:4">
      <c r="A621" s="129" t="s">
        <v>674</v>
      </c>
      <c r="B621" s="125">
        <v>180</v>
      </c>
      <c r="C621" s="125">
        <v>187</v>
      </c>
      <c r="D621" s="126">
        <f>C621/B621-1</f>
        <v>0.038888888888889</v>
      </c>
    </row>
    <row r="622" ht="20.1" customHeight="1" spans="1:4">
      <c r="A622" s="129" t="s">
        <v>675</v>
      </c>
      <c r="B622" s="125"/>
      <c r="C622" s="125"/>
      <c r="D622" s="126"/>
    </row>
    <row r="623" ht="20.1" customHeight="1" spans="1:4">
      <c r="A623" s="129" t="s">
        <v>676</v>
      </c>
      <c r="B623" s="125"/>
      <c r="C623" s="125"/>
      <c r="D623" s="126"/>
    </row>
    <row r="624" ht="20.1" customHeight="1" spans="1:4">
      <c r="A624" s="129" t="s">
        <v>677</v>
      </c>
      <c r="B624" s="125"/>
      <c r="C624" s="125"/>
      <c r="D624" s="126"/>
    </row>
    <row r="625" ht="20.1" customHeight="1" spans="1:4">
      <c r="A625" s="129" t="s">
        <v>678</v>
      </c>
      <c r="B625" s="125">
        <v>21</v>
      </c>
      <c r="C625" s="125">
        <v>23</v>
      </c>
      <c r="D625" s="126">
        <f>C625/B625-1</f>
        <v>0.0952380952380953</v>
      </c>
    </row>
    <row r="626" ht="20.1" customHeight="1" spans="1:4">
      <c r="A626" s="129" t="s">
        <v>679</v>
      </c>
      <c r="B626" s="125">
        <f>SUM(B627:B634)</f>
        <v>324</v>
      </c>
      <c r="C626" s="125">
        <f>SUM(C627:C634)</f>
        <v>342</v>
      </c>
      <c r="D626" s="126">
        <f>C626/B626-1</f>
        <v>0.0555555555555556</v>
      </c>
    </row>
    <row r="627" ht="20.1" customHeight="1" spans="1:4">
      <c r="A627" s="129" t="s">
        <v>235</v>
      </c>
      <c r="B627" s="125">
        <v>270</v>
      </c>
      <c r="C627" s="125">
        <v>281</v>
      </c>
      <c r="D627" s="126">
        <f>C627/B627-1</f>
        <v>0.0407407407407407</v>
      </c>
    </row>
    <row r="628" ht="20.1" customHeight="1" spans="1:4">
      <c r="A628" s="129" t="s">
        <v>236</v>
      </c>
      <c r="B628" s="125"/>
      <c r="C628" s="125"/>
      <c r="D628" s="126"/>
    </row>
    <row r="629" ht="20.1" customHeight="1" spans="1:4">
      <c r="A629" s="129" t="s">
        <v>237</v>
      </c>
      <c r="B629" s="125"/>
      <c r="C629" s="125"/>
      <c r="D629" s="126"/>
    </row>
    <row r="630" ht="20.1" customHeight="1" spans="1:4">
      <c r="A630" s="129" t="s">
        <v>680</v>
      </c>
      <c r="B630" s="125"/>
      <c r="C630" s="125"/>
      <c r="D630" s="126"/>
    </row>
    <row r="631" ht="20.1" customHeight="1" spans="1:4">
      <c r="A631" s="129" t="s">
        <v>681</v>
      </c>
      <c r="B631" s="125"/>
      <c r="C631" s="125"/>
      <c r="D631" s="126"/>
    </row>
    <row r="632" ht="20.1" customHeight="1" spans="1:4">
      <c r="A632" s="129" t="s">
        <v>682</v>
      </c>
      <c r="B632" s="125"/>
      <c r="C632" s="125"/>
      <c r="D632" s="126"/>
    </row>
    <row r="633" ht="20.1" customHeight="1" spans="1:4">
      <c r="A633" s="130" t="s">
        <v>683</v>
      </c>
      <c r="B633" s="125">
        <v>25</v>
      </c>
      <c r="C633" s="125">
        <v>28</v>
      </c>
      <c r="D633" s="126">
        <f>C633/B633-1</f>
        <v>0.12</v>
      </c>
    </row>
    <row r="634" ht="20.1" customHeight="1" spans="1:4">
      <c r="A634" s="129" t="s">
        <v>684</v>
      </c>
      <c r="B634" s="125">
        <v>29</v>
      </c>
      <c r="C634" s="125">
        <v>33</v>
      </c>
      <c r="D634" s="126">
        <f>C634/B634-1</f>
        <v>0.137931034482759</v>
      </c>
    </row>
    <row r="635" ht="20.1" customHeight="1" spans="1:4">
      <c r="A635" s="129" t="s">
        <v>685</v>
      </c>
      <c r="B635" s="125">
        <f>SUM(B636:B639)</f>
        <v>165</v>
      </c>
      <c r="C635" s="125">
        <f>SUM(C636:C639)</f>
        <v>530</v>
      </c>
      <c r="D635" s="126">
        <f>C635/B635-1</f>
        <v>2.21212121212121</v>
      </c>
    </row>
    <row r="636" ht="20.1" customHeight="1" spans="1:4">
      <c r="A636" s="129" t="s">
        <v>686</v>
      </c>
      <c r="B636" s="125"/>
      <c r="C636" s="125"/>
      <c r="D636" s="126"/>
    </row>
    <row r="637" ht="20.1" customHeight="1" spans="1:4">
      <c r="A637" s="129" t="s">
        <v>687</v>
      </c>
      <c r="B637" s="125"/>
      <c r="C637" s="125"/>
      <c r="D637" s="126"/>
    </row>
    <row r="638" ht="20.1" customHeight="1" spans="1:4">
      <c r="A638" s="129" t="s">
        <v>688</v>
      </c>
      <c r="B638" s="125">
        <v>165</v>
      </c>
      <c r="C638" s="125">
        <v>530</v>
      </c>
      <c r="D638" s="126">
        <f>C638/B638-1</f>
        <v>2.21212121212121</v>
      </c>
    </row>
    <row r="639" ht="20.1" customHeight="1" spans="1:4">
      <c r="A639" s="129" t="s">
        <v>689</v>
      </c>
      <c r="B639" s="125"/>
      <c r="C639" s="125"/>
      <c r="D639" s="126"/>
    </row>
    <row r="640" ht="20.1" customHeight="1" spans="1:4">
      <c r="A640" s="129" t="s">
        <v>690</v>
      </c>
      <c r="B640" s="125">
        <f>SUM(B641:B644)</f>
        <v>70</v>
      </c>
      <c r="C640" s="125">
        <f>SUM(C641:C644)</f>
        <v>73</v>
      </c>
      <c r="D640" s="126">
        <f>C640/B640-1</f>
        <v>0.0428571428571429</v>
      </c>
    </row>
    <row r="641" ht="20.1" customHeight="1" spans="1:4">
      <c r="A641" s="129" t="s">
        <v>235</v>
      </c>
      <c r="B641" s="125"/>
      <c r="C641" s="125"/>
      <c r="D641" s="126"/>
    </row>
    <row r="642" ht="20.1" customHeight="1" spans="1:4">
      <c r="A642" s="129" t="s">
        <v>236</v>
      </c>
      <c r="B642" s="125"/>
      <c r="C642" s="125"/>
      <c r="D642" s="126"/>
    </row>
    <row r="643" ht="20.1" customHeight="1" spans="1:4">
      <c r="A643" s="129" t="s">
        <v>237</v>
      </c>
      <c r="B643" s="125"/>
      <c r="C643" s="125"/>
      <c r="D643" s="126"/>
    </row>
    <row r="644" ht="20.1" customHeight="1" spans="1:4">
      <c r="A644" s="129" t="s">
        <v>691</v>
      </c>
      <c r="B644" s="125">
        <v>70</v>
      </c>
      <c r="C644" s="125">
        <v>73</v>
      </c>
      <c r="D644" s="126">
        <f>C644/B644-1</f>
        <v>0.0428571428571429</v>
      </c>
    </row>
    <row r="645" ht="20.1" customHeight="1" spans="1:4">
      <c r="A645" s="129" t="s">
        <v>692</v>
      </c>
      <c r="B645" s="125">
        <f>SUM(B646:B647)</f>
        <v>132</v>
      </c>
      <c r="C645" s="125">
        <f>SUM(C646:C647)</f>
        <v>234</v>
      </c>
      <c r="D645" s="126">
        <f>C645/B645-1</f>
        <v>0.772727272727273</v>
      </c>
    </row>
    <row r="646" ht="20.1" customHeight="1" spans="1:4">
      <c r="A646" s="129" t="s">
        <v>693</v>
      </c>
      <c r="B646" s="125">
        <v>132</v>
      </c>
      <c r="C646" s="125">
        <v>234</v>
      </c>
      <c r="D646" s="126">
        <f t="shared" ref="D646:D709" si="4">C646/B646-1</f>
        <v>0.772727272727273</v>
      </c>
    </row>
    <row r="647" ht="20.1" customHeight="1" spans="1:4">
      <c r="A647" s="129" t="s">
        <v>694</v>
      </c>
      <c r="B647" s="125"/>
      <c r="C647" s="125"/>
      <c r="D647" s="126"/>
    </row>
    <row r="648" ht="20.1" customHeight="1" spans="1:4">
      <c r="A648" s="129" t="s">
        <v>695</v>
      </c>
      <c r="B648" s="125">
        <f>SUM(B649:B650)</f>
        <v>27</v>
      </c>
      <c r="C648" s="125">
        <f>SUM(C649:C650)</f>
        <v>28</v>
      </c>
      <c r="D648" s="126">
        <f>C648/B648-1</f>
        <v>0.037037037037037</v>
      </c>
    </row>
    <row r="649" ht="20.1" customHeight="1" spans="1:4">
      <c r="A649" s="129" t="s">
        <v>696</v>
      </c>
      <c r="B649" s="125">
        <v>27</v>
      </c>
      <c r="C649" s="125">
        <v>28</v>
      </c>
      <c r="D649" s="126">
        <f>C649/B649-1</f>
        <v>0.037037037037037</v>
      </c>
    </row>
    <row r="650" ht="20.1" customHeight="1" spans="1:4">
      <c r="A650" s="129" t="s">
        <v>697</v>
      </c>
      <c r="B650" s="125"/>
      <c r="C650" s="125"/>
      <c r="D650" s="126"/>
    </row>
    <row r="651" ht="20.1" customHeight="1" spans="1:4">
      <c r="A651" s="129" t="s">
        <v>698</v>
      </c>
      <c r="B651" s="125">
        <f>SUM(B652:B653)</f>
        <v>40</v>
      </c>
      <c r="C651" s="125">
        <f>SUM(C652:C653)</f>
        <v>40</v>
      </c>
      <c r="D651" s="126">
        <f t="shared" ref="D651:D660" si="5">C651/B651-1</f>
        <v>0</v>
      </c>
    </row>
    <row r="652" ht="20.1" customHeight="1" spans="1:4">
      <c r="A652" s="129" t="s">
        <v>699</v>
      </c>
      <c r="B652" s="125">
        <v>40</v>
      </c>
      <c r="C652" s="125">
        <v>40</v>
      </c>
      <c r="D652" s="126">
        <f t="shared" si="5"/>
        <v>0</v>
      </c>
    </row>
    <row r="653" ht="20.1" customHeight="1" spans="1:4">
      <c r="A653" s="129" t="s">
        <v>700</v>
      </c>
      <c r="B653" s="125"/>
      <c r="C653" s="125"/>
      <c r="D653" s="126"/>
    </row>
    <row r="654" ht="20.1" customHeight="1" spans="1:4">
      <c r="A654" s="129" t="s">
        <v>701</v>
      </c>
      <c r="B654" s="125"/>
      <c r="C654" s="125"/>
      <c r="D654" s="126"/>
    </row>
    <row r="655" ht="20.1" customHeight="1" spans="1:4">
      <c r="A655" s="129" t="s">
        <v>702</v>
      </c>
      <c r="B655" s="125"/>
      <c r="C655" s="125"/>
      <c r="D655" s="126"/>
    </row>
    <row r="656" ht="20.1" customHeight="1" spans="1:4">
      <c r="A656" s="129" t="s">
        <v>703</v>
      </c>
      <c r="B656" s="125"/>
      <c r="C656" s="125"/>
      <c r="D656" s="126"/>
    </row>
    <row r="657" ht="20.1" customHeight="1" spans="1:4">
      <c r="A657" s="129" t="s">
        <v>704</v>
      </c>
      <c r="B657" s="125">
        <f>SUM(B658:B659)</f>
        <v>310</v>
      </c>
      <c r="C657" s="125">
        <f>SUM(C658:C659)</f>
        <v>360</v>
      </c>
      <c r="D657" s="126">
        <f t="shared" si="5"/>
        <v>0.161290322580645</v>
      </c>
    </row>
    <row r="658" ht="20.1" customHeight="1" spans="1:4">
      <c r="A658" s="129" t="s">
        <v>705</v>
      </c>
      <c r="B658" s="125">
        <v>200</v>
      </c>
      <c r="C658" s="125">
        <v>230</v>
      </c>
      <c r="D658" s="126">
        <f t="shared" si="5"/>
        <v>0.15</v>
      </c>
    </row>
    <row r="659" ht="20.1" customHeight="1" spans="1:4">
      <c r="A659" s="129" t="s">
        <v>706</v>
      </c>
      <c r="B659" s="125">
        <v>110</v>
      </c>
      <c r="C659" s="125">
        <v>130</v>
      </c>
      <c r="D659" s="126">
        <f t="shared" si="5"/>
        <v>0.181818181818182</v>
      </c>
    </row>
    <row r="660" ht="20.1" customHeight="1" spans="1:4">
      <c r="A660" s="130" t="s">
        <v>707</v>
      </c>
      <c r="B660" s="125">
        <f>SUM(B661:B663)</f>
        <v>485</v>
      </c>
      <c r="C660" s="125">
        <f>SUM(C661:C663)</f>
        <v>531</v>
      </c>
      <c r="D660" s="126">
        <f t="shared" si="5"/>
        <v>0.0948453608247424</v>
      </c>
    </row>
    <row r="661" ht="20.1" customHeight="1" spans="1:4">
      <c r="A661" s="130" t="s">
        <v>708</v>
      </c>
      <c r="B661" s="125"/>
      <c r="C661" s="125"/>
      <c r="D661" s="126"/>
    </row>
    <row r="662" ht="20.1" customHeight="1" spans="1:4">
      <c r="A662" s="130" t="s">
        <v>635</v>
      </c>
      <c r="B662" s="125">
        <v>485</v>
      </c>
      <c r="C662" s="125">
        <v>531</v>
      </c>
      <c r="D662" s="126">
        <f>C662/B662-1</f>
        <v>0.0948453608247424</v>
      </c>
    </row>
    <row r="663" ht="20.1" customHeight="1" spans="1:4">
      <c r="A663" s="130" t="s">
        <v>709</v>
      </c>
      <c r="B663" s="125"/>
      <c r="C663" s="125"/>
      <c r="D663" s="126"/>
    </row>
    <row r="664" ht="20.1" customHeight="1" spans="1:4">
      <c r="A664" s="130" t="s">
        <v>710</v>
      </c>
      <c r="B664" s="125"/>
      <c r="C664" s="125"/>
      <c r="D664" s="126"/>
    </row>
    <row r="665" ht="20.1" customHeight="1" spans="1:4">
      <c r="A665" s="130" t="s">
        <v>631</v>
      </c>
      <c r="B665" s="125"/>
      <c r="C665" s="125"/>
      <c r="D665" s="126"/>
    </row>
    <row r="666" ht="20.1" customHeight="1" spans="1:4">
      <c r="A666" s="130" t="s">
        <v>633</v>
      </c>
      <c r="B666" s="125"/>
      <c r="C666" s="125"/>
      <c r="D666" s="126"/>
    </row>
    <row r="667" ht="20.1" customHeight="1" spans="1:4">
      <c r="A667" s="130" t="s">
        <v>634</v>
      </c>
      <c r="B667" s="125"/>
      <c r="C667" s="125"/>
      <c r="D667" s="126"/>
    </row>
    <row r="668" ht="20.1" customHeight="1" spans="1:4">
      <c r="A668" s="130" t="s">
        <v>711</v>
      </c>
      <c r="B668" s="125"/>
      <c r="C668" s="125"/>
      <c r="D668" s="126"/>
    </row>
    <row r="669" ht="20.1" customHeight="1" spans="1:4">
      <c r="A669" s="129" t="s">
        <v>712</v>
      </c>
      <c r="B669" s="125">
        <v>2000</v>
      </c>
      <c r="C669" s="125">
        <f>C670</f>
        <v>1583</v>
      </c>
      <c r="D669" s="126">
        <f>C669/B669-1</f>
        <v>-0.2085</v>
      </c>
    </row>
    <row r="670" ht="20.1" customHeight="1" spans="1:4">
      <c r="A670" s="129" t="s">
        <v>713</v>
      </c>
      <c r="B670" s="125">
        <v>2000</v>
      </c>
      <c r="C670" s="125">
        <v>1583</v>
      </c>
      <c r="D670" s="126">
        <f>C670/B670-1</f>
        <v>-0.2085</v>
      </c>
    </row>
    <row r="671" ht="20.1" customHeight="1" spans="1:4">
      <c r="A671" s="129" t="s">
        <v>714</v>
      </c>
      <c r="B671" s="125">
        <f>B672+B677+B690+B694+B709+B713+B741+B723+B728+B734</f>
        <v>7867</v>
      </c>
      <c r="C671" s="125">
        <f>C672+C677+C690+C694+C706+C709+C713+C741+C723+C728+C734</f>
        <v>8780</v>
      </c>
      <c r="D671" s="126">
        <f t="shared" si="4"/>
        <v>0.116054404474387</v>
      </c>
    </row>
    <row r="672" ht="20.1" customHeight="1" spans="1:4">
      <c r="A672" s="129" t="s">
        <v>715</v>
      </c>
      <c r="B672" s="125">
        <f>SUM(B673:B676)</f>
        <v>813</v>
      </c>
      <c r="C672" s="125">
        <f>SUM(C673:C676)</f>
        <v>813</v>
      </c>
      <c r="D672" s="126">
        <f t="shared" si="4"/>
        <v>0</v>
      </c>
    </row>
    <row r="673" ht="20.1" customHeight="1" spans="1:4">
      <c r="A673" s="129" t="s">
        <v>235</v>
      </c>
      <c r="B673" s="125">
        <v>478</v>
      </c>
      <c r="C673" s="125">
        <v>491</v>
      </c>
      <c r="D673" s="126">
        <f t="shared" si="4"/>
        <v>0.0271966527196652</v>
      </c>
    </row>
    <row r="674" ht="20.1" customHeight="1" spans="1:4">
      <c r="A674" s="129" t="s">
        <v>236</v>
      </c>
      <c r="B674" s="125">
        <v>161</v>
      </c>
      <c r="C674" s="125">
        <v>171</v>
      </c>
      <c r="D674" s="126">
        <f t="shared" si="4"/>
        <v>0.0621118012422359</v>
      </c>
    </row>
    <row r="675" ht="20.1" customHeight="1" spans="1:4">
      <c r="A675" s="129" t="s">
        <v>237</v>
      </c>
      <c r="B675" s="125"/>
      <c r="C675" s="125"/>
      <c r="D675" s="126"/>
    </row>
    <row r="676" ht="20.1" customHeight="1" spans="1:4">
      <c r="A676" s="129" t="s">
        <v>716</v>
      </c>
      <c r="B676" s="125">
        <v>174</v>
      </c>
      <c r="C676" s="125">
        <v>151</v>
      </c>
      <c r="D676" s="126">
        <f t="shared" si="4"/>
        <v>-0.132183908045977</v>
      </c>
    </row>
    <row r="677" ht="20.1" customHeight="1" spans="1:4">
      <c r="A677" s="129" t="s">
        <v>717</v>
      </c>
      <c r="B677" s="125">
        <f>SUM(B678:B689)</f>
        <v>270</v>
      </c>
      <c r="C677" s="125">
        <f>SUM(C678:C689)</f>
        <v>281</v>
      </c>
      <c r="D677" s="126">
        <f t="shared" si="4"/>
        <v>0.0407407407407407</v>
      </c>
    </row>
    <row r="678" ht="20.1" customHeight="1" spans="1:4">
      <c r="A678" s="129" t="s">
        <v>718</v>
      </c>
      <c r="B678" s="125">
        <v>270</v>
      </c>
      <c r="C678" s="125">
        <v>281</v>
      </c>
      <c r="D678" s="126">
        <f t="shared" si="4"/>
        <v>0.0407407407407407</v>
      </c>
    </row>
    <row r="679" ht="20.1" customHeight="1" spans="1:4">
      <c r="A679" s="129" t="s">
        <v>719</v>
      </c>
      <c r="B679" s="125"/>
      <c r="C679" s="125"/>
      <c r="D679" s="126"/>
    </row>
    <row r="680" ht="20.1" customHeight="1" spans="1:4">
      <c r="A680" s="129" t="s">
        <v>720</v>
      </c>
      <c r="B680" s="125"/>
      <c r="C680" s="125"/>
      <c r="D680" s="126"/>
    </row>
    <row r="681" ht="20.1" customHeight="1" spans="1:4">
      <c r="A681" s="129" t="s">
        <v>721</v>
      </c>
      <c r="B681" s="125"/>
      <c r="C681" s="125"/>
      <c r="D681" s="126"/>
    </row>
    <row r="682" ht="20.1" customHeight="1" spans="1:4">
      <c r="A682" s="129" t="s">
        <v>722</v>
      </c>
      <c r="B682" s="125"/>
      <c r="C682" s="125"/>
      <c r="D682" s="126"/>
    </row>
    <row r="683" ht="20.1" customHeight="1" spans="1:4">
      <c r="A683" s="129" t="s">
        <v>723</v>
      </c>
      <c r="B683" s="125"/>
      <c r="C683" s="125"/>
      <c r="D683" s="126"/>
    </row>
    <row r="684" ht="20.1" customHeight="1" spans="1:4">
      <c r="A684" s="129" t="s">
        <v>724</v>
      </c>
      <c r="B684" s="125"/>
      <c r="C684" s="125"/>
      <c r="D684" s="126"/>
    </row>
    <row r="685" ht="20.1" customHeight="1" spans="1:4">
      <c r="A685" s="129" t="s">
        <v>725</v>
      </c>
      <c r="B685" s="125"/>
      <c r="C685" s="125"/>
      <c r="D685" s="126"/>
    </row>
    <row r="686" ht="20.1" customHeight="1" spans="1:4">
      <c r="A686" s="129" t="s">
        <v>726</v>
      </c>
      <c r="B686" s="125"/>
      <c r="C686" s="125"/>
      <c r="D686" s="126"/>
    </row>
    <row r="687" ht="20.1" customHeight="1" spans="1:4">
      <c r="A687" s="129" t="s">
        <v>727</v>
      </c>
      <c r="B687" s="125"/>
      <c r="C687" s="125"/>
      <c r="D687" s="126"/>
    </row>
    <row r="688" ht="20.1" customHeight="1" spans="1:4">
      <c r="A688" s="129" t="s">
        <v>728</v>
      </c>
      <c r="B688" s="125"/>
      <c r="C688" s="125"/>
      <c r="D688" s="126"/>
    </row>
    <row r="689" ht="20.1" customHeight="1" spans="1:4">
      <c r="A689" s="129" t="s">
        <v>729</v>
      </c>
      <c r="B689" s="125"/>
      <c r="C689" s="125"/>
      <c r="D689" s="126"/>
    </row>
    <row r="690" ht="20.1" customHeight="1" spans="1:4">
      <c r="A690" s="129" t="s">
        <v>730</v>
      </c>
      <c r="B690" s="125">
        <f>SUM(B691:B693)</f>
        <v>1768</v>
      </c>
      <c r="C690" s="125">
        <f>SUM(C691:C693)</f>
        <v>1971</v>
      </c>
      <c r="D690" s="126">
        <f t="shared" si="4"/>
        <v>0.114819004524887</v>
      </c>
    </row>
    <row r="691" ht="20.1" customHeight="1" spans="1:4">
      <c r="A691" s="129" t="s">
        <v>731</v>
      </c>
      <c r="B691" s="125"/>
      <c r="C691" s="125"/>
      <c r="D691" s="126"/>
    </row>
    <row r="692" ht="20.1" customHeight="1" spans="1:4">
      <c r="A692" s="129" t="s">
        <v>732</v>
      </c>
      <c r="B692" s="125">
        <v>1768</v>
      </c>
      <c r="C692" s="125">
        <v>1971</v>
      </c>
      <c r="D692" s="126">
        <f t="shared" si="4"/>
        <v>0.114819004524887</v>
      </c>
    </row>
    <row r="693" ht="20.1" customHeight="1" spans="1:4">
      <c r="A693" s="129" t="s">
        <v>733</v>
      </c>
      <c r="B693" s="125"/>
      <c r="C693" s="125"/>
      <c r="D693" s="126"/>
    </row>
    <row r="694" ht="20.1" customHeight="1" spans="1:4">
      <c r="A694" s="129" t="s">
        <v>734</v>
      </c>
      <c r="B694" s="125">
        <f>SUM(B695:B705)</f>
        <v>1805</v>
      </c>
      <c r="C694" s="125">
        <f>SUM(C695:C705)</f>
        <v>1937</v>
      </c>
      <c r="D694" s="126">
        <f t="shared" si="4"/>
        <v>0.0731301939058171</v>
      </c>
    </row>
    <row r="695" ht="20.1" customHeight="1" spans="1:4">
      <c r="A695" s="129" t="s">
        <v>735</v>
      </c>
      <c r="B695" s="125">
        <v>627</v>
      </c>
      <c r="C695" s="125">
        <v>687</v>
      </c>
      <c r="D695" s="126">
        <f t="shared" si="4"/>
        <v>0.0956937799043063</v>
      </c>
    </row>
    <row r="696" ht="20.1" customHeight="1" spans="1:4">
      <c r="A696" s="129" t="s">
        <v>736</v>
      </c>
      <c r="B696" s="125">
        <v>366</v>
      </c>
      <c r="C696" s="125">
        <v>377</v>
      </c>
      <c r="D696" s="126">
        <f t="shared" si="4"/>
        <v>0.0300546448087431</v>
      </c>
    </row>
    <row r="697" ht="20.1" customHeight="1" spans="1:4">
      <c r="A697" s="129" t="s">
        <v>737</v>
      </c>
      <c r="B697" s="125">
        <v>512</v>
      </c>
      <c r="C697" s="125">
        <v>523</v>
      </c>
      <c r="D697" s="126">
        <f t="shared" si="4"/>
        <v>0.021484375</v>
      </c>
    </row>
    <row r="698" ht="20.1" customHeight="1" spans="1:4">
      <c r="A698" s="129" t="s">
        <v>738</v>
      </c>
      <c r="B698" s="125"/>
      <c r="C698" s="125"/>
      <c r="D698" s="126"/>
    </row>
    <row r="699" ht="20.1" customHeight="1" spans="1:4">
      <c r="A699" s="129" t="s">
        <v>739</v>
      </c>
      <c r="B699" s="125"/>
      <c r="C699" s="125"/>
      <c r="D699" s="126"/>
    </row>
    <row r="700" ht="20.1" customHeight="1" spans="1:4">
      <c r="A700" s="129" t="s">
        <v>740</v>
      </c>
      <c r="B700" s="125"/>
      <c r="C700" s="125"/>
      <c r="D700" s="126"/>
    </row>
    <row r="701" ht="20.1" customHeight="1" spans="1:4">
      <c r="A701" s="129" t="s">
        <v>741</v>
      </c>
      <c r="B701" s="125"/>
      <c r="C701" s="125"/>
      <c r="D701" s="126"/>
    </row>
    <row r="702" ht="20.1" customHeight="1" spans="1:4">
      <c r="A702" s="129" t="s">
        <v>742</v>
      </c>
      <c r="B702" s="125">
        <v>300</v>
      </c>
      <c r="C702" s="125">
        <v>350</v>
      </c>
      <c r="D702" s="126">
        <f t="shared" si="4"/>
        <v>0.166666666666667</v>
      </c>
    </row>
    <row r="703" ht="20.1" customHeight="1" spans="1:4">
      <c r="A703" s="129" t="s">
        <v>743</v>
      </c>
      <c r="B703" s="125"/>
      <c r="C703" s="125"/>
      <c r="D703" s="126"/>
    </row>
    <row r="704" ht="20.1" customHeight="1" spans="1:4">
      <c r="A704" s="129" t="s">
        <v>744</v>
      </c>
      <c r="B704" s="125"/>
      <c r="C704" s="125"/>
      <c r="D704" s="126"/>
    </row>
    <row r="705" ht="20.1" customHeight="1" spans="1:4">
      <c r="A705" s="129" t="s">
        <v>745</v>
      </c>
      <c r="B705" s="125"/>
      <c r="C705" s="125"/>
      <c r="D705" s="126"/>
    </row>
    <row r="706" ht="20.1" customHeight="1" spans="1:4">
      <c r="A706" s="129" t="s">
        <v>746</v>
      </c>
      <c r="B706" s="125"/>
      <c r="C706" s="125"/>
      <c r="D706" s="126"/>
    </row>
    <row r="707" ht="20.1" customHeight="1" spans="1:4">
      <c r="A707" s="129" t="s">
        <v>747</v>
      </c>
      <c r="B707" s="125"/>
      <c r="C707" s="125"/>
      <c r="D707" s="126"/>
    </row>
    <row r="708" ht="20.1" customHeight="1" spans="1:4">
      <c r="A708" s="129" t="s">
        <v>748</v>
      </c>
      <c r="B708" s="125"/>
      <c r="C708" s="125"/>
      <c r="D708" s="126"/>
    </row>
    <row r="709" ht="20.1" customHeight="1" spans="1:4">
      <c r="A709" s="129" t="s">
        <v>749</v>
      </c>
      <c r="B709" s="125">
        <f>SUM(B710:B712)</f>
        <v>538</v>
      </c>
      <c r="C709" s="125">
        <f>SUM(C710:C712)</f>
        <v>464</v>
      </c>
      <c r="D709" s="126">
        <f t="shared" si="4"/>
        <v>-0.137546468401487</v>
      </c>
    </row>
    <row r="710" ht="20.1" customHeight="1" spans="1:4">
      <c r="A710" s="129" t="s">
        <v>750</v>
      </c>
      <c r="B710" s="125"/>
      <c r="C710" s="125"/>
      <c r="D710" s="126"/>
    </row>
    <row r="711" ht="20.1" customHeight="1" spans="1:4">
      <c r="A711" s="129" t="s">
        <v>751</v>
      </c>
      <c r="B711" s="125"/>
      <c r="C711" s="125"/>
      <c r="D711" s="126"/>
    </row>
    <row r="712" ht="20.1" customHeight="1" spans="1:4">
      <c r="A712" s="129" t="s">
        <v>752</v>
      </c>
      <c r="B712" s="125">
        <v>538</v>
      </c>
      <c r="C712" s="125">
        <v>464</v>
      </c>
      <c r="D712" s="126">
        <f>C712/B712-1</f>
        <v>-0.137546468401487</v>
      </c>
    </row>
    <row r="713" ht="20.1" customHeight="1" spans="1:4">
      <c r="A713" s="129" t="s">
        <v>753</v>
      </c>
      <c r="B713" s="125">
        <f>SUM(B714:B722)</f>
        <v>387</v>
      </c>
      <c r="C713" s="125">
        <f>SUM(C714:C722)</f>
        <v>399</v>
      </c>
      <c r="D713" s="126">
        <f>C713/B713-1</f>
        <v>0.0310077519379846</v>
      </c>
    </row>
    <row r="714" ht="20.1" customHeight="1" spans="1:4">
      <c r="A714" s="129" t="s">
        <v>235</v>
      </c>
      <c r="B714" s="125"/>
      <c r="C714" s="125"/>
      <c r="D714" s="126"/>
    </row>
    <row r="715" ht="20.1" customHeight="1" spans="1:4">
      <c r="A715" s="129" t="s">
        <v>236</v>
      </c>
      <c r="B715" s="125"/>
      <c r="C715" s="125"/>
      <c r="D715" s="126"/>
    </row>
    <row r="716" ht="20.1" customHeight="1" spans="1:4">
      <c r="A716" s="129" t="s">
        <v>237</v>
      </c>
      <c r="B716" s="125"/>
      <c r="C716" s="125"/>
      <c r="D716" s="126"/>
    </row>
    <row r="717" ht="20.1" customHeight="1" spans="1:4">
      <c r="A717" s="129" t="s">
        <v>754</v>
      </c>
      <c r="B717" s="125"/>
      <c r="C717" s="125"/>
      <c r="D717" s="126"/>
    </row>
    <row r="718" ht="20.1" customHeight="1" spans="1:4">
      <c r="A718" s="129" t="s">
        <v>755</v>
      </c>
      <c r="B718" s="125"/>
      <c r="C718" s="125"/>
      <c r="D718" s="126"/>
    </row>
    <row r="719" ht="20.1" customHeight="1" spans="1:4">
      <c r="A719" s="129" t="s">
        <v>756</v>
      </c>
      <c r="B719" s="125"/>
      <c r="C719" s="125"/>
      <c r="D719" s="126"/>
    </row>
    <row r="720" ht="20.1" customHeight="1" spans="1:4">
      <c r="A720" s="129" t="s">
        <v>757</v>
      </c>
      <c r="B720" s="125"/>
      <c r="C720" s="125"/>
      <c r="D720" s="126"/>
    </row>
    <row r="721" ht="20.1" customHeight="1" spans="1:4">
      <c r="A721" s="129" t="s">
        <v>244</v>
      </c>
      <c r="B721" s="125">
        <v>387</v>
      </c>
      <c r="C721" s="125">
        <v>399</v>
      </c>
      <c r="D721" s="126">
        <f>C721/B721-1</f>
        <v>0.0310077519379846</v>
      </c>
    </row>
    <row r="722" ht="20.1" customHeight="1" spans="1:4">
      <c r="A722" s="129" t="s">
        <v>758</v>
      </c>
      <c r="B722" s="125"/>
      <c r="C722" s="125"/>
      <c r="D722" s="126"/>
    </row>
    <row r="723" ht="20.1" customHeight="1" spans="1:4">
      <c r="A723" s="131" t="s">
        <v>759</v>
      </c>
      <c r="B723" s="125"/>
      <c r="C723" s="125"/>
      <c r="D723" s="126"/>
    </row>
    <row r="724" ht="20.1" customHeight="1" spans="1:4">
      <c r="A724" s="131" t="s">
        <v>760</v>
      </c>
      <c r="B724" s="125"/>
      <c r="C724" s="125"/>
      <c r="D724" s="126"/>
    </row>
    <row r="725" ht="20.1" customHeight="1" spans="1:4">
      <c r="A725" s="131" t="s">
        <v>761</v>
      </c>
      <c r="B725" s="125"/>
      <c r="C725" s="125"/>
      <c r="D725" s="126"/>
    </row>
    <row r="726" ht="20.1" customHeight="1" spans="1:4">
      <c r="A726" s="131" t="s">
        <v>762</v>
      </c>
      <c r="B726" s="125"/>
      <c r="C726" s="125"/>
      <c r="D726" s="126"/>
    </row>
    <row r="727" ht="20.1" customHeight="1" spans="1:4">
      <c r="A727" s="131" t="s">
        <v>763</v>
      </c>
      <c r="B727" s="125"/>
      <c r="C727" s="125"/>
      <c r="D727" s="126"/>
    </row>
    <row r="728" ht="20.1" customHeight="1" spans="1:4">
      <c r="A728" s="131" t="s">
        <v>764</v>
      </c>
      <c r="B728" s="125">
        <f>SUM(B729:B733)</f>
        <v>2226</v>
      </c>
      <c r="C728" s="125">
        <f>SUM(C729:C733)</f>
        <v>2855</v>
      </c>
      <c r="D728" s="126">
        <f>C728/B728-1</f>
        <v>0.282569631626235</v>
      </c>
    </row>
    <row r="729" ht="20.1" customHeight="1" spans="1:4">
      <c r="A729" s="131" t="s">
        <v>765</v>
      </c>
      <c r="B729" s="125">
        <v>1500</v>
      </c>
      <c r="C729" s="125">
        <v>1700</v>
      </c>
      <c r="D729" s="126">
        <f>C729/B729-1</f>
        <v>0.133333333333333</v>
      </c>
    </row>
    <row r="730" ht="20.1" customHeight="1" spans="1:4">
      <c r="A730" s="131" t="s">
        <v>766</v>
      </c>
      <c r="B730" s="125">
        <v>411</v>
      </c>
      <c r="C730" s="125">
        <v>820</v>
      </c>
      <c r="D730" s="126">
        <f>C730/B730-1</f>
        <v>0.995133819951338</v>
      </c>
    </row>
    <row r="731" ht="20.1" customHeight="1" spans="1:4">
      <c r="A731" s="131" t="s">
        <v>767</v>
      </c>
      <c r="B731" s="125"/>
      <c r="C731" s="125"/>
      <c r="D731" s="126"/>
    </row>
    <row r="732" ht="20.1" customHeight="1" spans="1:4">
      <c r="A732" s="131" t="s">
        <v>768</v>
      </c>
      <c r="B732" s="125">
        <v>300</v>
      </c>
      <c r="C732" s="125">
        <v>320</v>
      </c>
      <c r="D732" s="126">
        <f>C732/B732-1</f>
        <v>0.0666666666666667</v>
      </c>
    </row>
    <row r="733" ht="20.1" customHeight="1" spans="1:4">
      <c r="A733" s="131" t="s">
        <v>769</v>
      </c>
      <c r="B733" s="125">
        <v>15</v>
      </c>
      <c r="C733" s="125">
        <v>15</v>
      </c>
      <c r="D733" s="126">
        <f>C733/B733-1</f>
        <v>0</v>
      </c>
    </row>
    <row r="734" ht="20.1" customHeight="1" spans="1:4">
      <c r="A734" s="131" t="s">
        <v>770</v>
      </c>
      <c r="B734" s="125">
        <f>SUM(B735:B737)</f>
        <v>5</v>
      </c>
      <c r="C734" s="125">
        <f>SUM(C735:C737)</f>
        <v>5</v>
      </c>
      <c r="D734" s="126">
        <f>C734/B734-1</f>
        <v>0</v>
      </c>
    </row>
    <row r="735" ht="20.1" customHeight="1" spans="1:4">
      <c r="A735" s="131" t="s">
        <v>771</v>
      </c>
      <c r="B735" s="125">
        <v>5</v>
      </c>
      <c r="C735" s="125">
        <v>5</v>
      </c>
      <c r="D735" s="126">
        <f>C735/B735-1</f>
        <v>0</v>
      </c>
    </row>
    <row r="736" ht="20.1" customHeight="1" spans="1:4">
      <c r="A736" s="131" t="s">
        <v>772</v>
      </c>
      <c r="B736" s="125"/>
      <c r="C736" s="125"/>
      <c r="D736" s="126"/>
    </row>
    <row r="737" ht="20.1" customHeight="1" spans="1:4">
      <c r="A737" s="131" t="s">
        <v>773</v>
      </c>
      <c r="B737" s="125"/>
      <c r="C737" s="125"/>
      <c r="D737" s="126"/>
    </row>
    <row r="738" ht="20.1" customHeight="1" spans="1:4">
      <c r="A738" s="131" t="s">
        <v>774</v>
      </c>
      <c r="B738" s="125"/>
      <c r="C738" s="125"/>
      <c r="D738" s="126"/>
    </row>
    <row r="739" ht="20.1" customHeight="1" spans="1:4">
      <c r="A739" s="131" t="s">
        <v>775</v>
      </c>
      <c r="B739" s="125"/>
      <c r="C739" s="125"/>
      <c r="D739" s="126"/>
    </row>
    <row r="740" ht="20.1" customHeight="1" spans="1:4">
      <c r="A740" s="131" t="s">
        <v>776</v>
      </c>
      <c r="B740" s="125"/>
      <c r="C740" s="125"/>
      <c r="D740" s="126"/>
    </row>
    <row r="741" ht="20.1" customHeight="1" spans="1:4">
      <c r="A741" s="129" t="s">
        <v>777</v>
      </c>
      <c r="B741" s="125">
        <v>55</v>
      </c>
      <c r="C741" s="125">
        <v>55</v>
      </c>
      <c r="D741" s="126">
        <f>C741/B741-1</f>
        <v>0</v>
      </c>
    </row>
    <row r="742" ht="20.1" customHeight="1" spans="1:4">
      <c r="A742" s="129" t="s">
        <v>778</v>
      </c>
      <c r="B742" s="125">
        <f>B743+B752+B756+B764+B770+B777+B783+B786+B789+B791+B798+B799+B814</f>
        <v>550</v>
      </c>
      <c r="C742" s="125">
        <f>C743+C752+C756+C764+C770+C777+C783+C786+C789+C791+C798+C799+C814</f>
        <v>621</v>
      </c>
      <c r="D742" s="126">
        <f>C742/B742-1</f>
        <v>0.129090909090909</v>
      </c>
    </row>
    <row r="743" ht="20.1" customHeight="1" spans="1:4">
      <c r="A743" s="129" t="s">
        <v>779</v>
      </c>
      <c r="B743" s="125">
        <f>SUM(B744:B751)</f>
        <v>132</v>
      </c>
      <c r="C743" s="125">
        <f>SUM(C744:C751)</f>
        <v>141</v>
      </c>
      <c r="D743" s="126">
        <f>C743/B743-1</f>
        <v>0.0681818181818181</v>
      </c>
    </row>
    <row r="744" ht="20.1" customHeight="1" spans="1:4">
      <c r="A744" s="129" t="s">
        <v>235</v>
      </c>
      <c r="B744" s="125">
        <v>132</v>
      </c>
      <c r="C744" s="125">
        <v>141</v>
      </c>
      <c r="D744" s="126">
        <f>C744/B744-1</f>
        <v>0.0681818181818181</v>
      </c>
    </row>
    <row r="745" ht="20.1" customHeight="1" spans="1:4">
      <c r="A745" s="129" t="s">
        <v>236</v>
      </c>
      <c r="B745" s="125"/>
      <c r="C745" s="125"/>
      <c r="D745" s="126"/>
    </row>
    <row r="746" ht="20.1" customHeight="1" spans="1:4">
      <c r="A746" s="129" t="s">
        <v>237</v>
      </c>
      <c r="B746" s="125"/>
      <c r="C746" s="125"/>
      <c r="D746" s="126"/>
    </row>
    <row r="747" ht="20.1" customHeight="1" spans="1:4">
      <c r="A747" s="129" t="s">
        <v>780</v>
      </c>
      <c r="B747" s="125"/>
      <c r="C747" s="125"/>
      <c r="D747" s="126"/>
    </row>
    <row r="748" ht="20.1" customHeight="1" spans="1:4">
      <c r="A748" s="129" t="s">
        <v>781</v>
      </c>
      <c r="B748" s="125"/>
      <c r="C748" s="125"/>
      <c r="D748" s="126"/>
    </row>
    <row r="749" ht="20.1" customHeight="1" spans="1:4">
      <c r="A749" s="129" t="s">
        <v>782</v>
      </c>
      <c r="B749" s="125"/>
      <c r="C749" s="125"/>
      <c r="D749" s="126"/>
    </row>
    <row r="750" ht="20.1" customHeight="1" spans="1:4">
      <c r="A750" s="129" t="s">
        <v>783</v>
      </c>
      <c r="B750" s="125"/>
      <c r="C750" s="125"/>
      <c r="D750" s="126"/>
    </row>
    <row r="751" ht="20.1" customHeight="1" spans="1:4">
      <c r="A751" s="129" t="s">
        <v>784</v>
      </c>
      <c r="B751" s="125"/>
      <c r="C751" s="125"/>
      <c r="D751" s="126"/>
    </row>
    <row r="752" ht="20.1" customHeight="1" spans="1:4">
      <c r="A752" s="129" t="s">
        <v>785</v>
      </c>
      <c r="B752" s="125">
        <f>SUM(B753:B755)</f>
        <v>400</v>
      </c>
      <c r="C752" s="125">
        <f>SUM(C753:C755)</f>
        <v>460</v>
      </c>
      <c r="D752" s="126">
        <f>C752/B752-1</f>
        <v>0.15</v>
      </c>
    </row>
    <row r="753" ht="20.1" customHeight="1" spans="1:4">
      <c r="A753" s="129" t="s">
        <v>786</v>
      </c>
      <c r="B753" s="125"/>
      <c r="C753" s="125"/>
      <c r="D753" s="126"/>
    </row>
    <row r="754" ht="20.1" customHeight="1" spans="1:4">
      <c r="A754" s="129" t="s">
        <v>787</v>
      </c>
      <c r="B754" s="125"/>
      <c r="C754" s="125"/>
      <c r="D754" s="126"/>
    </row>
    <row r="755" ht="20.1" customHeight="1" spans="1:4">
      <c r="A755" s="129" t="s">
        <v>788</v>
      </c>
      <c r="B755" s="125">
        <v>400</v>
      </c>
      <c r="C755" s="125">
        <v>460</v>
      </c>
      <c r="D755" s="126">
        <f>C755/B755-1</f>
        <v>0.15</v>
      </c>
    </row>
    <row r="756" ht="20.1" customHeight="1" spans="1:4">
      <c r="A756" s="129" t="s">
        <v>789</v>
      </c>
      <c r="B756" s="125"/>
      <c r="C756" s="125"/>
      <c r="D756" s="126"/>
    </row>
    <row r="757" ht="20.1" customHeight="1" spans="1:4">
      <c r="A757" s="129" t="s">
        <v>790</v>
      </c>
      <c r="B757" s="125"/>
      <c r="C757" s="125"/>
      <c r="D757" s="126"/>
    </row>
    <row r="758" ht="20.1" customHeight="1" spans="1:4">
      <c r="A758" s="129" t="s">
        <v>791</v>
      </c>
      <c r="B758" s="125"/>
      <c r="C758" s="125"/>
      <c r="D758" s="126"/>
    </row>
    <row r="759" ht="20.1" customHeight="1" spans="1:4">
      <c r="A759" s="129" t="s">
        <v>792</v>
      </c>
      <c r="B759" s="125"/>
      <c r="C759" s="125"/>
      <c r="D759" s="126"/>
    </row>
    <row r="760" ht="20.1" customHeight="1" spans="1:4">
      <c r="A760" s="129" t="s">
        <v>793</v>
      </c>
      <c r="B760" s="125"/>
      <c r="C760" s="125"/>
      <c r="D760" s="126"/>
    </row>
    <row r="761" ht="20.1" customHeight="1" spans="1:4">
      <c r="A761" s="129" t="s">
        <v>794</v>
      </c>
      <c r="B761" s="125"/>
      <c r="C761" s="125"/>
      <c r="D761" s="126"/>
    </row>
    <row r="762" ht="20.1" customHeight="1" spans="1:4">
      <c r="A762" s="129" t="s">
        <v>795</v>
      </c>
      <c r="B762" s="125"/>
      <c r="C762" s="125"/>
      <c r="D762" s="126"/>
    </row>
    <row r="763" ht="20.1" customHeight="1" spans="1:4">
      <c r="A763" s="129" t="s">
        <v>796</v>
      </c>
      <c r="B763" s="125"/>
      <c r="C763" s="125"/>
      <c r="D763" s="126"/>
    </row>
    <row r="764" ht="20.1" customHeight="1" spans="1:4">
      <c r="A764" s="129" t="s">
        <v>797</v>
      </c>
      <c r="B764" s="125"/>
      <c r="C764" s="125"/>
      <c r="D764" s="126"/>
    </row>
    <row r="765" ht="20.1" customHeight="1" spans="1:4">
      <c r="A765" s="129" t="s">
        <v>798</v>
      </c>
      <c r="B765" s="125"/>
      <c r="C765" s="125"/>
      <c r="D765" s="126"/>
    </row>
    <row r="766" ht="20.1" customHeight="1" spans="1:4">
      <c r="A766" s="129" t="s">
        <v>799</v>
      </c>
      <c r="B766" s="125"/>
      <c r="C766" s="125"/>
      <c r="D766" s="126"/>
    </row>
    <row r="767" ht="20.1" customHeight="1" spans="1:4">
      <c r="A767" s="129" t="s">
        <v>800</v>
      </c>
      <c r="B767" s="125"/>
      <c r="C767" s="125"/>
      <c r="D767" s="126"/>
    </row>
    <row r="768" ht="20.1" customHeight="1" spans="1:4">
      <c r="A768" s="129" t="s">
        <v>801</v>
      </c>
      <c r="B768" s="125"/>
      <c r="C768" s="125"/>
      <c r="D768" s="126"/>
    </row>
    <row r="769" ht="20.1" customHeight="1" spans="1:4">
      <c r="A769" s="129" t="s">
        <v>802</v>
      </c>
      <c r="B769" s="125"/>
      <c r="C769" s="125"/>
      <c r="D769" s="126"/>
    </row>
    <row r="770" ht="20.1" customHeight="1" spans="1:4">
      <c r="A770" s="129" t="s">
        <v>803</v>
      </c>
      <c r="B770" s="125"/>
      <c r="C770" s="125"/>
      <c r="D770" s="126"/>
    </row>
    <row r="771" ht="20.1" customHeight="1" spans="1:4">
      <c r="A771" s="129" t="s">
        <v>804</v>
      </c>
      <c r="B771" s="125"/>
      <c r="C771" s="125"/>
      <c r="D771" s="126"/>
    </row>
    <row r="772" ht="20.1" customHeight="1" spans="1:4">
      <c r="A772" s="129" t="s">
        <v>805</v>
      </c>
      <c r="B772" s="125"/>
      <c r="C772" s="125"/>
      <c r="D772" s="126"/>
    </row>
    <row r="773" ht="20.1" customHeight="1" spans="1:4">
      <c r="A773" s="129" t="s">
        <v>806</v>
      </c>
      <c r="B773" s="125"/>
      <c r="C773" s="125"/>
      <c r="D773" s="126"/>
    </row>
    <row r="774" ht="20.1" customHeight="1" spans="1:4">
      <c r="A774" s="129" t="s">
        <v>807</v>
      </c>
      <c r="B774" s="125"/>
      <c r="C774" s="125"/>
      <c r="D774" s="126"/>
    </row>
    <row r="775" ht="20.1" customHeight="1" spans="1:4">
      <c r="A775" s="129" t="s">
        <v>808</v>
      </c>
      <c r="B775" s="125"/>
      <c r="C775" s="125"/>
      <c r="D775" s="126"/>
    </row>
    <row r="776" ht="20.1" customHeight="1" spans="1:4">
      <c r="A776" s="129" t="s">
        <v>809</v>
      </c>
      <c r="B776" s="125"/>
      <c r="C776" s="125"/>
      <c r="D776" s="126"/>
    </row>
    <row r="777" ht="20.1" customHeight="1" spans="1:4">
      <c r="A777" s="129" t="s">
        <v>810</v>
      </c>
      <c r="B777" s="125"/>
      <c r="C777" s="125"/>
      <c r="D777" s="126"/>
    </row>
    <row r="778" ht="20.1" customHeight="1" spans="1:4">
      <c r="A778" s="129" t="s">
        <v>811</v>
      </c>
      <c r="B778" s="125"/>
      <c r="C778" s="125"/>
      <c r="D778" s="126"/>
    </row>
    <row r="779" ht="20.1" customHeight="1" spans="1:4">
      <c r="A779" s="129" t="s">
        <v>812</v>
      </c>
      <c r="B779" s="125"/>
      <c r="C779" s="125"/>
      <c r="D779" s="126"/>
    </row>
    <row r="780" ht="20.1" customHeight="1" spans="1:4">
      <c r="A780" s="129" t="s">
        <v>813</v>
      </c>
      <c r="B780" s="125"/>
      <c r="C780" s="125"/>
      <c r="D780" s="126"/>
    </row>
    <row r="781" ht="20.1" customHeight="1" spans="1:4">
      <c r="A781" s="129" t="s">
        <v>814</v>
      </c>
      <c r="B781" s="125"/>
      <c r="C781" s="125"/>
      <c r="D781" s="126"/>
    </row>
    <row r="782" ht="20.1" customHeight="1" spans="1:4">
      <c r="A782" s="129" t="s">
        <v>815</v>
      </c>
      <c r="B782" s="125"/>
      <c r="C782" s="125"/>
      <c r="D782" s="126"/>
    </row>
    <row r="783" ht="20.1" customHeight="1" spans="1:4">
      <c r="A783" s="129" t="s">
        <v>816</v>
      </c>
      <c r="B783" s="125"/>
      <c r="C783" s="125"/>
      <c r="D783" s="126"/>
    </row>
    <row r="784" ht="20.1" customHeight="1" spans="1:4">
      <c r="A784" s="129" t="s">
        <v>817</v>
      </c>
      <c r="B784" s="125"/>
      <c r="C784" s="125"/>
      <c r="D784" s="126"/>
    </row>
    <row r="785" ht="20.1" customHeight="1" spans="1:4">
      <c r="A785" s="129" t="s">
        <v>818</v>
      </c>
      <c r="B785" s="125"/>
      <c r="C785" s="125"/>
      <c r="D785" s="126"/>
    </row>
    <row r="786" ht="20.1" customHeight="1" spans="1:4">
      <c r="A786" s="129" t="s">
        <v>819</v>
      </c>
      <c r="B786" s="125"/>
      <c r="C786" s="125"/>
      <c r="D786" s="126"/>
    </row>
    <row r="787" ht="20.1" customHeight="1" spans="1:4">
      <c r="A787" s="129" t="s">
        <v>820</v>
      </c>
      <c r="B787" s="125"/>
      <c r="C787" s="125"/>
      <c r="D787" s="126"/>
    </row>
    <row r="788" ht="20.1" customHeight="1" spans="1:4">
      <c r="A788" s="129" t="s">
        <v>821</v>
      </c>
      <c r="B788" s="125"/>
      <c r="C788" s="125"/>
      <c r="D788" s="126"/>
    </row>
    <row r="789" ht="20.1" customHeight="1" spans="1:4">
      <c r="A789" s="129" t="s">
        <v>822</v>
      </c>
      <c r="B789" s="125"/>
      <c r="C789" s="125"/>
      <c r="D789" s="126"/>
    </row>
    <row r="790" ht="20.1" customHeight="1" spans="1:4">
      <c r="A790" s="129" t="s">
        <v>823</v>
      </c>
      <c r="B790" s="125"/>
      <c r="C790" s="125"/>
      <c r="D790" s="126"/>
    </row>
    <row r="791" ht="20.1" customHeight="1" spans="1:4">
      <c r="A791" s="129" t="s">
        <v>824</v>
      </c>
      <c r="B791" s="125">
        <f>SUM(B792:B796)</f>
        <v>18</v>
      </c>
      <c r="C791" s="125">
        <f>SUM(C792:C796)</f>
        <v>20</v>
      </c>
      <c r="D791" s="126"/>
    </row>
    <row r="792" ht="20.1" customHeight="1" spans="1:4">
      <c r="A792" s="129" t="s">
        <v>825</v>
      </c>
      <c r="B792" s="125"/>
      <c r="C792" s="125"/>
      <c r="D792" s="126"/>
    </row>
    <row r="793" ht="20.1" customHeight="1" spans="1:4">
      <c r="A793" s="129" t="s">
        <v>826</v>
      </c>
      <c r="B793" s="125"/>
      <c r="C793" s="125"/>
      <c r="D793" s="126"/>
    </row>
    <row r="794" ht="20.1" customHeight="1" spans="1:4">
      <c r="A794" s="129" t="s">
        <v>827</v>
      </c>
      <c r="B794" s="125"/>
      <c r="C794" s="125"/>
      <c r="D794" s="126"/>
    </row>
    <row r="795" ht="20.1" customHeight="1" spans="1:4">
      <c r="A795" s="129" t="s">
        <v>828</v>
      </c>
      <c r="B795" s="125"/>
      <c r="C795" s="125"/>
      <c r="D795" s="126"/>
    </row>
    <row r="796" ht="20.1" customHeight="1" spans="1:4">
      <c r="A796" s="129" t="s">
        <v>829</v>
      </c>
      <c r="B796" s="125">
        <v>18</v>
      </c>
      <c r="C796" s="125">
        <v>20</v>
      </c>
      <c r="D796" s="126"/>
    </row>
    <row r="797" ht="20.1" customHeight="1" spans="1:4">
      <c r="A797" s="129" t="s">
        <v>830</v>
      </c>
      <c r="B797" s="125"/>
      <c r="C797" s="125"/>
      <c r="D797" s="126"/>
    </row>
    <row r="798" ht="20.1" customHeight="1" spans="1:4">
      <c r="A798" s="129" t="s">
        <v>831</v>
      </c>
      <c r="B798" s="125"/>
      <c r="C798" s="125"/>
      <c r="D798" s="126"/>
    </row>
    <row r="799" ht="20.1" customHeight="1" spans="1:4">
      <c r="A799" s="129" t="s">
        <v>832</v>
      </c>
      <c r="B799" s="125"/>
      <c r="C799" s="125"/>
      <c r="D799" s="126"/>
    </row>
    <row r="800" ht="20.1" customHeight="1" spans="1:4">
      <c r="A800" s="129" t="s">
        <v>235</v>
      </c>
      <c r="B800" s="125"/>
      <c r="C800" s="125"/>
      <c r="D800" s="126"/>
    </row>
    <row r="801" ht="20.1" customHeight="1" spans="1:4">
      <c r="A801" s="129" t="s">
        <v>236</v>
      </c>
      <c r="B801" s="125"/>
      <c r="C801" s="125"/>
      <c r="D801" s="126"/>
    </row>
    <row r="802" ht="20.1" customHeight="1" spans="1:4">
      <c r="A802" s="129" t="s">
        <v>237</v>
      </c>
      <c r="B802" s="125"/>
      <c r="C802" s="125"/>
      <c r="D802" s="126"/>
    </row>
    <row r="803" ht="20.1" customHeight="1" spans="1:4">
      <c r="A803" s="129" t="s">
        <v>833</v>
      </c>
      <c r="B803" s="125"/>
      <c r="C803" s="125"/>
      <c r="D803" s="126"/>
    </row>
    <row r="804" ht="20.1" customHeight="1" spans="1:4">
      <c r="A804" s="129" t="s">
        <v>834</v>
      </c>
      <c r="B804" s="125"/>
      <c r="C804" s="125"/>
      <c r="D804" s="126"/>
    </row>
    <row r="805" ht="20.1" customHeight="1" spans="1:4">
      <c r="A805" s="129" t="s">
        <v>835</v>
      </c>
      <c r="B805" s="125"/>
      <c r="C805" s="125"/>
      <c r="D805" s="126"/>
    </row>
    <row r="806" ht="20.1" customHeight="1" spans="1:4">
      <c r="A806" s="129" t="s">
        <v>836</v>
      </c>
      <c r="B806" s="125"/>
      <c r="C806" s="125"/>
      <c r="D806" s="126"/>
    </row>
    <row r="807" ht="20.1" customHeight="1" spans="1:4">
      <c r="A807" s="129" t="s">
        <v>837</v>
      </c>
      <c r="B807" s="125"/>
      <c r="C807" s="125"/>
      <c r="D807" s="126"/>
    </row>
    <row r="808" ht="20.1" customHeight="1" spans="1:4">
      <c r="A808" s="129" t="s">
        <v>838</v>
      </c>
      <c r="B808" s="125"/>
      <c r="C808" s="125"/>
      <c r="D808" s="126"/>
    </row>
    <row r="809" ht="20.1" customHeight="1" spans="1:4">
      <c r="A809" s="129" t="s">
        <v>839</v>
      </c>
      <c r="B809" s="125"/>
      <c r="C809" s="125"/>
      <c r="D809" s="126"/>
    </row>
    <row r="810" ht="20.1" customHeight="1" spans="1:4">
      <c r="A810" s="129" t="s">
        <v>278</v>
      </c>
      <c r="B810" s="125"/>
      <c r="C810" s="125"/>
      <c r="D810" s="126"/>
    </row>
    <row r="811" ht="20.1" customHeight="1" spans="1:4">
      <c r="A811" s="129" t="s">
        <v>840</v>
      </c>
      <c r="B811" s="125"/>
      <c r="C811" s="125"/>
      <c r="D811" s="126"/>
    </row>
    <row r="812" ht="20.1" customHeight="1" spans="1:4">
      <c r="A812" s="129" t="s">
        <v>244</v>
      </c>
      <c r="B812" s="125"/>
      <c r="C812" s="125"/>
      <c r="D812" s="126"/>
    </row>
    <row r="813" ht="20.1" customHeight="1" spans="1:4">
      <c r="A813" s="129" t="s">
        <v>841</v>
      </c>
      <c r="B813" s="125"/>
      <c r="C813" s="125"/>
      <c r="D813" s="126"/>
    </row>
    <row r="814" ht="20.1" customHeight="1" spans="1:4">
      <c r="A814" s="129" t="s">
        <v>842</v>
      </c>
      <c r="B814" s="125"/>
      <c r="C814" s="125"/>
      <c r="D814" s="126"/>
    </row>
    <row r="815" ht="20.1" customHeight="1" spans="1:4">
      <c r="A815" s="129" t="s">
        <v>843</v>
      </c>
      <c r="B815" s="125">
        <f>B816+B829+B833+B832+B834</f>
        <v>15365</v>
      </c>
      <c r="C815" s="125">
        <f>C816+C829+C833+C832+C834</f>
        <v>16018</v>
      </c>
      <c r="D815" s="126">
        <f>C815/B815-1</f>
        <v>0.04249918646274</v>
      </c>
    </row>
    <row r="816" ht="20.1" customHeight="1" spans="1:4">
      <c r="A816" s="129" t="s">
        <v>844</v>
      </c>
      <c r="B816" s="125">
        <f>SUM(B817:B827)</f>
        <v>6175</v>
      </c>
      <c r="C816" s="125">
        <f>SUM(C817:C827)</f>
        <v>5983</v>
      </c>
      <c r="D816" s="126">
        <f>C816/B816-1</f>
        <v>-0.0310931174089069</v>
      </c>
    </row>
    <row r="817" ht="20.1" customHeight="1" spans="1:4">
      <c r="A817" s="129" t="s">
        <v>845</v>
      </c>
      <c r="B817" s="125">
        <v>414</v>
      </c>
      <c r="C817" s="125">
        <v>405</v>
      </c>
      <c r="D817" s="126">
        <f>C817/B817-1</f>
        <v>-0.0217391304347826</v>
      </c>
    </row>
    <row r="818" ht="20.1" customHeight="1" spans="1:4">
      <c r="A818" s="129" t="s">
        <v>846</v>
      </c>
      <c r="B818" s="125"/>
      <c r="C818" s="125"/>
      <c r="D818" s="126"/>
    </row>
    <row r="819" ht="20.1" customHeight="1" spans="1:4">
      <c r="A819" s="129" t="s">
        <v>847</v>
      </c>
      <c r="B819" s="125"/>
      <c r="C819" s="125"/>
      <c r="D819" s="126"/>
    </row>
    <row r="820" ht="20.1" customHeight="1" spans="1:4">
      <c r="A820" s="129" t="s">
        <v>848</v>
      </c>
      <c r="B820" s="125">
        <v>2143</v>
      </c>
      <c r="C820" s="125">
        <v>2341</v>
      </c>
      <c r="D820" s="126">
        <f>C820/B820-1</f>
        <v>0.0923938404106392</v>
      </c>
    </row>
    <row r="821" ht="20.1" customHeight="1" spans="1:4">
      <c r="A821" s="129" t="s">
        <v>849</v>
      </c>
      <c r="B821" s="125">
        <v>24</v>
      </c>
      <c r="C821" s="125">
        <v>24</v>
      </c>
      <c r="D821" s="126">
        <f>C821/B821-1</f>
        <v>0</v>
      </c>
    </row>
    <row r="822" ht="20.1" customHeight="1" spans="1:4">
      <c r="A822" s="129" t="s">
        <v>850</v>
      </c>
      <c r="B822" s="125"/>
      <c r="C822" s="125"/>
      <c r="D822" s="126"/>
    </row>
    <row r="823" ht="20.1" customHeight="1" spans="1:4">
      <c r="A823" s="129" t="s">
        <v>851</v>
      </c>
      <c r="B823" s="125"/>
      <c r="C823" s="125"/>
      <c r="D823" s="126"/>
    </row>
    <row r="824" ht="20.1" customHeight="1" spans="1:4">
      <c r="A824" s="129" t="s">
        <v>852</v>
      </c>
      <c r="B824" s="125"/>
      <c r="C824" s="125"/>
      <c r="D824" s="126"/>
    </row>
    <row r="825" ht="20.1" customHeight="1" spans="1:4">
      <c r="A825" s="129" t="s">
        <v>853</v>
      </c>
      <c r="B825" s="125"/>
      <c r="C825" s="125"/>
      <c r="D825" s="126"/>
    </row>
    <row r="826" ht="20.1" customHeight="1" spans="1:4">
      <c r="A826" s="129" t="s">
        <v>854</v>
      </c>
      <c r="B826" s="125"/>
      <c r="C826" s="125"/>
      <c r="D826" s="126"/>
    </row>
    <row r="827" ht="20.1" customHeight="1" spans="1:4">
      <c r="A827" s="129" t="s">
        <v>855</v>
      </c>
      <c r="B827" s="125">
        <v>3594</v>
      </c>
      <c r="C827" s="125">
        <v>3213</v>
      </c>
      <c r="D827" s="126">
        <f>C827/B827-1</f>
        <v>-0.106010016694491</v>
      </c>
    </row>
    <row r="828" ht="20.1" customHeight="1" spans="1:4">
      <c r="A828" s="129" t="s">
        <v>856</v>
      </c>
      <c r="B828" s="125"/>
      <c r="C828" s="125"/>
      <c r="D828" s="126"/>
    </row>
    <row r="829" ht="20.1" customHeight="1" spans="1:4">
      <c r="A829" s="129" t="s">
        <v>857</v>
      </c>
      <c r="B829" s="125">
        <f>SUM(B830:B831)</f>
        <v>400</v>
      </c>
      <c r="C829" s="125">
        <f>SUM(C830:C831)</f>
        <v>851</v>
      </c>
      <c r="D829" s="126">
        <f t="shared" ref="D829:D833" si="6">C829/B829-1</f>
        <v>1.1275</v>
      </c>
    </row>
    <row r="830" ht="20.1" customHeight="1" spans="1:4">
      <c r="A830" s="129" t="s">
        <v>858</v>
      </c>
      <c r="B830" s="125"/>
      <c r="C830" s="125"/>
      <c r="D830" s="126"/>
    </row>
    <row r="831" ht="20.1" customHeight="1" spans="1:4">
      <c r="A831" s="129" t="s">
        <v>859</v>
      </c>
      <c r="B831" s="125">
        <v>400</v>
      </c>
      <c r="C831" s="125">
        <v>851</v>
      </c>
      <c r="D831" s="126">
        <f t="shared" si="6"/>
        <v>1.1275</v>
      </c>
    </row>
    <row r="832" ht="20.1" customHeight="1" spans="1:4">
      <c r="A832" s="129" t="s">
        <v>860</v>
      </c>
      <c r="B832" s="125">
        <v>8545</v>
      </c>
      <c r="C832" s="125">
        <v>8934</v>
      </c>
      <c r="D832" s="126">
        <f t="shared" si="6"/>
        <v>0.0455236980690463</v>
      </c>
    </row>
    <row r="833" ht="20.1" customHeight="1" spans="1:4">
      <c r="A833" s="129" t="s">
        <v>861</v>
      </c>
      <c r="B833" s="125">
        <v>245</v>
      </c>
      <c r="C833" s="125">
        <v>250</v>
      </c>
      <c r="D833" s="126">
        <f t="shared" si="6"/>
        <v>0.0204081632653061</v>
      </c>
    </row>
    <row r="834" ht="20.1" customHeight="1" spans="1:4">
      <c r="A834" s="129" t="s">
        <v>862</v>
      </c>
      <c r="B834" s="125"/>
      <c r="C834" s="125"/>
      <c r="D834" s="126"/>
    </row>
    <row r="835" ht="20.1" customHeight="1" spans="1:4">
      <c r="A835" s="129" t="s">
        <v>863</v>
      </c>
      <c r="B835" s="125">
        <f>B836+B862+B890+B917+B928+B939+B945+B952+B959+B964</f>
        <v>2500</v>
      </c>
      <c r="C835" s="125">
        <f>C836+C862+C890+C917+C928+C939+C945+C952+C959+C964</f>
        <v>2572</v>
      </c>
      <c r="D835" s="126">
        <f>C835/B835-1</f>
        <v>0.0287999999999999</v>
      </c>
    </row>
    <row r="836" ht="20.1" customHeight="1" spans="1:4">
      <c r="A836" s="129" t="s">
        <v>864</v>
      </c>
      <c r="B836" s="125">
        <f>SUM(B837:B861)</f>
        <v>1874</v>
      </c>
      <c r="C836" s="125">
        <f>SUM(C837:C861)</f>
        <v>1905</v>
      </c>
      <c r="D836" s="126">
        <f>C836/B836-1</f>
        <v>0.0165421558164354</v>
      </c>
    </row>
    <row r="837" ht="20.1" customHeight="1" spans="1:4">
      <c r="A837" s="129" t="s">
        <v>845</v>
      </c>
      <c r="B837" s="125">
        <v>387</v>
      </c>
      <c r="C837" s="125">
        <v>457</v>
      </c>
      <c r="D837" s="126">
        <f>C837/B837-1</f>
        <v>0.180878552971576</v>
      </c>
    </row>
    <row r="838" ht="20.1" customHeight="1" spans="1:4">
      <c r="A838" s="129" t="s">
        <v>846</v>
      </c>
      <c r="B838" s="125"/>
      <c r="C838" s="125"/>
      <c r="D838" s="126"/>
    </row>
    <row r="839" ht="20.1" customHeight="1" spans="1:4">
      <c r="A839" s="129" t="s">
        <v>847</v>
      </c>
      <c r="B839" s="125"/>
      <c r="C839" s="125"/>
      <c r="D839" s="126"/>
    </row>
    <row r="840" ht="20.1" customHeight="1" spans="1:4">
      <c r="A840" s="129" t="s">
        <v>865</v>
      </c>
      <c r="B840" s="125">
        <v>466</v>
      </c>
      <c r="C840" s="125">
        <v>397</v>
      </c>
      <c r="D840" s="126">
        <f t="shared" ref="D840:D899" si="7">C840/B840-1</f>
        <v>-0.148068669527897</v>
      </c>
    </row>
    <row r="841" ht="20.1" customHeight="1" spans="1:4">
      <c r="A841" s="129" t="s">
        <v>866</v>
      </c>
      <c r="B841" s="125"/>
      <c r="C841" s="125"/>
      <c r="D841" s="126"/>
    </row>
    <row r="842" ht="20.1" customHeight="1" spans="1:4">
      <c r="A842" s="129" t="s">
        <v>867</v>
      </c>
      <c r="B842" s="125">
        <v>31</v>
      </c>
      <c r="C842" s="125">
        <v>30</v>
      </c>
      <c r="D842" s="126">
        <f>C842/B842-1</f>
        <v>-0.032258064516129</v>
      </c>
    </row>
    <row r="843" ht="20.1" customHeight="1" spans="1:4">
      <c r="A843" s="129" t="s">
        <v>868</v>
      </c>
      <c r="B843" s="125">
        <v>20</v>
      </c>
      <c r="C843" s="125">
        <v>22</v>
      </c>
      <c r="D843" s="126">
        <f>C843/B843-1</f>
        <v>0.1</v>
      </c>
    </row>
    <row r="844" ht="20.1" customHeight="1" spans="1:4">
      <c r="A844" s="129" t="s">
        <v>869</v>
      </c>
      <c r="B844" s="125">
        <v>50</v>
      </c>
      <c r="C844" s="125">
        <v>52</v>
      </c>
      <c r="D844" s="126">
        <f>C844/B844-1</f>
        <v>0.04</v>
      </c>
    </row>
    <row r="845" ht="20.1" customHeight="1" spans="1:4">
      <c r="A845" s="129" t="s">
        <v>870</v>
      </c>
      <c r="B845" s="125"/>
      <c r="C845" s="125"/>
      <c r="D845" s="126"/>
    </row>
    <row r="846" ht="20.1" customHeight="1" spans="1:4">
      <c r="A846" s="129" t="s">
        <v>871</v>
      </c>
      <c r="B846" s="125"/>
      <c r="C846" s="125"/>
      <c r="D846" s="126"/>
    </row>
    <row r="847" ht="20.1" customHeight="1" spans="1:4">
      <c r="A847" s="129" t="s">
        <v>872</v>
      </c>
      <c r="B847" s="125"/>
      <c r="C847" s="125"/>
      <c r="D847" s="126"/>
    </row>
    <row r="848" ht="20.1" customHeight="1" spans="1:4">
      <c r="A848" s="129" t="s">
        <v>873</v>
      </c>
      <c r="B848" s="125"/>
      <c r="C848" s="125"/>
      <c r="D848" s="126"/>
    </row>
    <row r="849" ht="20.1" customHeight="1" spans="1:4">
      <c r="A849" s="129" t="s">
        <v>874</v>
      </c>
      <c r="B849" s="125">
        <v>6</v>
      </c>
      <c r="C849" s="125">
        <v>5</v>
      </c>
      <c r="D849" s="126">
        <f>C849/B849-1</f>
        <v>-0.166666666666667</v>
      </c>
    </row>
    <row r="850" ht="20.1" customHeight="1" spans="1:4">
      <c r="A850" s="129" t="s">
        <v>875</v>
      </c>
      <c r="B850" s="125"/>
      <c r="C850" s="125"/>
      <c r="D850" s="126"/>
    </row>
    <row r="851" ht="20.1" customHeight="1" spans="1:4">
      <c r="A851" s="129" t="s">
        <v>876</v>
      </c>
      <c r="B851" s="125"/>
      <c r="C851" s="125"/>
      <c r="D851" s="126"/>
    </row>
    <row r="852" ht="20.1" customHeight="1" spans="1:4">
      <c r="A852" s="129" t="s">
        <v>877</v>
      </c>
      <c r="B852" s="125"/>
      <c r="C852" s="125"/>
      <c r="D852" s="126"/>
    </row>
    <row r="853" ht="20.1" customHeight="1" spans="1:4">
      <c r="A853" s="129" t="s">
        <v>878</v>
      </c>
      <c r="B853" s="125"/>
      <c r="C853" s="125"/>
      <c r="D853" s="126"/>
    </row>
    <row r="854" ht="20.1" customHeight="1" spans="1:4">
      <c r="A854" s="129" t="s">
        <v>879</v>
      </c>
      <c r="B854" s="125"/>
      <c r="C854" s="125"/>
      <c r="D854" s="126"/>
    </row>
    <row r="855" ht="20.1" customHeight="1" spans="1:4">
      <c r="A855" s="129" t="s">
        <v>880</v>
      </c>
      <c r="B855" s="125">
        <v>525</v>
      </c>
      <c r="C855" s="125">
        <v>535</v>
      </c>
      <c r="D855" s="126">
        <f>C855/B855-1</f>
        <v>0.019047619047619</v>
      </c>
    </row>
    <row r="856" ht="20.1" customHeight="1" spans="1:4">
      <c r="A856" s="129" t="s">
        <v>881</v>
      </c>
      <c r="B856" s="125"/>
      <c r="C856" s="125"/>
      <c r="D856" s="126"/>
    </row>
    <row r="857" ht="20.1" customHeight="1" spans="1:4">
      <c r="A857" s="129" t="s">
        <v>882</v>
      </c>
      <c r="B857" s="125"/>
      <c r="C857" s="125"/>
      <c r="D857" s="126"/>
    </row>
    <row r="858" ht="20.1" customHeight="1" spans="1:4">
      <c r="A858" s="129" t="s">
        <v>883</v>
      </c>
      <c r="B858" s="125"/>
      <c r="C858" s="125"/>
      <c r="D858" s="126"/>
    </row>
    <row r="859" ht="20.1" customHeight="1" spans="1:4">
      <c r="A859" s="129" t="s">
        <v>884</v>
      </c>
      <c r="B859" s="125"/>
      <c r="C859" s="125"/>
      <c r="D859" s="126"/>
    </row>
    <row r="860" ht="20.1" customHeight="1" spans="1:4">
      <c r="A860" s="129" t="s">
        <v>885</v>
      </c>
      <c r="B860" s="125">
        <v>40</v>
      </c>
      <c r="C860" s="125">
        <v>40</v>
      </c>
      <c r="D860" s="126">
        <f>C860/B860-1</f>
        <v>0</v>
      </c>
    </row>
    <row r="861" ht="20.1" customHeight="1" spans="1:4">
      <c r="A861" s="129" t="s">
        <v>886</v>
      </c>
      <c r="B861" s="125">
        <v>349</v>
      </c>
      <c r="C861" s="125">
        <v>367</v>
      </c>
      <c r="D861" s="126">
        <f t="shared" si="7"/>
        <v>0.0515759312320916</v>
      </c>
    </row>
    <row r="862" ht="20.1" customHeight="1" spans="1:4">
      <c r="A862" s="129" t="s">
        <v>887</v>
      </c>
      <c r="B862" s="125">
        <f>SUM(B863:B889)</f>
        <v>12</v>
      </c>
      <c r="C862" s="125">
        <f>SUM(C863:C889)</f>
        <v>12</v>
      </c>
      <c r="D862" s="126">
        <f t="shared" si="7"/>
        <v>0</v>
      </c>
    </row>
    <row r="863" ht="20.1" customHeight="1" spans="1:4">
      <c r="A863" s="129" t="s">
        <v>845</v>
      </c>
      <c r="B863" s="125"/>
      <c r="C863" s="125"/>
      <c r="D863" s="126"/>
    </row>
    <row r="864" ht="20.1" customHeight="1" spans="1:4">
      <c r="A864" s="129" t="s">
        <v>846</v>
      </c>
      <c r="B864" s="125"/>
      <c r="C864" s="125"/>
      <c r="D864" s="126"/>
    </row>
    <row r="865" ht="20.1" customHeight="1" spans="1:4">
      <c r="A865" s="129" t="s">
        <v>847</v>
      </c>
      <c r="B865" s="125"/>
      <c r="C865" s="125"/>
      <c r="D865" s="126"/>
    </row>
    <row r="866" ht="20.1" customHeight="1" spans="1:4">
      <c r="A866" s="129" t="s">
        <v>888</v>
      </c>
      <c r="B866" s="125"/>
      <c r="C866" s="125"/>
      <c r="D866" s="126"/>
    </row>
    <row r="867" ht="20.1" customHeight="1" spans="1:4">
      <c r="A867" s="129" t="s">
        <v>889</v>
      </c>
      <c r="B867" s="125">
        <v>12</v>
      </c>
      <c r="C867" s="125">
        <v>12</v>
      </c>
      <c r="D867" s="126">
        <f>C867/B867-1</f>
        <v>0</v>
      </c>
    </row>
    <row r="868" ht="20.1" customHeight="1" spans="1:4">
      <c r="A868" s="129" t="s">
        <v>890</v>
      </c>
      <c r="B868" s="125"/>
      <c r="C868" s="125"/>
      <c r="D868" s="126"/>
    </row>
    <row r="869" ht="20.1" customHeight="1" spans="1:4">
      <c r="A869" s="129" t="s">
        <v>891</v>
      </c>
      <c r="B869" s="125"/>
      <c r="C869" s="125"/>
      <c r="D869" s="126"/>
    </row>
    <row r="870" ht="20.1" customHeight="1" spans="1:4">
      <c r="A870" s="129" t="s">
        <v>892</v>
      </c>
      <c r="B870" s="125"/>
      <c r="C870" s="125"/>
      <c r="D870" s="126"/>
    </row>
    <row r="871" ht="20.1" customHeight="1" spans="1:4">
      <c r="A871" s="129" t="s">
        <v>893</v>
      </c>
      <c r="B871" s="125"/>
      <c r="C871" s="125"/>
      <c r="D871" s="126"/>
    </row>
    <row r="872" ht="20.1" customHeight="1" spans="1:4">
      <c r="A872" s="129" t="s">
        <v>894</v>
      </c>
      <c r="B872" s="125"/>
      <c r="C872" s="125"/>
      <c r="D872" s="126"/>
    </row>
    <row r="873" ht="20.1" customHeight="1" spans="1:4">
      <c r="A873" s="129" t="s">
        <v>895</v>
      </c>
      <c r="B873" s="125"/>
      <c r="C873" s="125"/>
      <c r="D873" s="126"/>
    </row>
    <row r="874" ht="20.1" customHeight="1" spans="1:4">
      <c r="A874" s="129" t="s">
        <v>896</v>
      </c>
      <c r="B874" s="125"/>
      <c r="C874" s="125"/>
      <c r="D874" s="126"/>
    </row>
    <row r="875" ht="20.1" customHeight="1" spans="1:4">
      <c r="A875" s="129" t="s">
        <v>897</v>
      </c>
      <c r="B875" s="125"/>
      <c r="C875" s="125"/>
      <c r="D875" s="126"/>
    </row>
    <row r="876" ht="20.1" customHeight="1" spans="1:4">
      <c r="A876" s="129" t="s">
        <v>898</v>
      </c>
      <c r="B876" s="125"/>
      <c r="C876" s="125"/>
      <c r="D876" s="126"/>
    </row>
    <row r="877" ht="20.1" customHeight="1" spans="1:4">
      <c r="A877" s="129" t="s">
        <v>899</v>
      </c>
      <c r="B877" s="125"/>
      <c r="C877" s="125"/>
      <c r="D877" s="126"/>
    </row>
    <row r="878" ht="20.1" customHeight="1" spans="1:4">
      <c r="A878" s="129" t="s">
        <v>900</v>
      </c>
      <c r="B878" s="125"/>
      <c r="C878" s="125"/>
      <c r="D878" s="126"/>
    </row>
    <row r="879" ht="20.1" customHeight="1" spans="1:4">
      <c r="A879" s="129" t="s">
        <v>901</v>
      </c>
      <c r="B879" s="125"/>
      <c r="C879" s="125"/>
      <c r="D879" s="126"/>
    </row>
    <row r="880" ht="20.1" customHeight="1" spans="1:4">
      <c r="A880" s="129" t="s">
        <v>902</v>
      </c>
      <c r="B880" s="125"/>
      <c r="C880" s="125"/>
      <c r="D880" s="126"/>
    </row>
    <row r="881" ht="20.1" customHeight="1" spans="1:4">
      <c r="A881" s="129" t="s">
        <v>903</v>
      </c>
      <c r="B881" s="125"/>
      <c r="C881" s="125"/>
      <c r="D881" s="126"/>
    </row>
    <row r="882" ht="20.1" customHeight="1" spans="1:4">
      <c r="A882" s="129" t="s">
        <v>904</v>
      </c>
      <c r="B882" s="125"/>
      <c r="C882" s="125"/>
      <c r="D882" s="126"/>
    </row>
    <row r="883" ht="20.1" customHeight="1" spans="1:4">
      <c r="A883" s="129" t="s">
        <v>905</v>
      </c>
      <c r="B883" s="125"/>
      <c r="C883" s="125"/>
      <c r="D883" s="126"/>
    </row>
    <row r="884" ht="20.1" customHeight="1" spans="1:4">
      <c r="A884" s="129" t="s">
        <v>906</v>
      </c>
      <c r="B884" s="125"/>
      <c r="C884" s="125"/>
      <c r="D884" s="126"/>
    </row>
    <row r="885" ht="20.1" customHeight="1" spans="1:4">
      <c r="A885" s="129" t="s">
        <v>907</v>
      </c>
      <c r="B885" s="125"/>
      <c r="C885" s="125"/>
      <c r="D885" s="126"/>
    </row>
    <row r="886" ht="20.1" customHeight="1" spans="1:4">
      <c r="A886" s="129" t="s">
        <v>908</v>
      </c>
      <c r="B886" s="125"/>
      <c r="C886" s="125"/>
      <c r="D886" s="126"/>
    </row>
    <row r="887" ht="20.1" customHeight="1" spans="1:4">
      <c r="A887" s="129" t="s">
        <v>909</v>
      </c>
      <c r="B887" s="125"/>
      <c r="C887" s="125"/>
      <c r="D887" s="126"/>
    </row>
    <row r="888" ht="20.1" customHeight="1" spans="1:4">
      <c r="A888" s="129" t="s">
        <v>910</v>
      </c>
      <c r="B888" s="125"/>
      <c r="C888" s="125"/>
      <c r="D888" s="126"/>
    </row>
    <row r="889" ht="20.1" customHeight="1" spans="1:4">
      <c r="A889" s="129" t="s">
        <v>911</v>
      </c>
      <c r="B889" s="125"/>
      <c r="C889" s="125"/>
      <c r="D889" s="126"/>
    </row>
    <row r="890" ht="20.1" customHeight="1" spans="1:4">
      <c r="A890" s="129" t="s">
        <v>912</v>
      </c>
      <c r="B890" s="125">
        <f>SUM(B891:B916)</f>
        <v>273</v>
      </c>
      <c r="C890" s="125">
        <f>SUM(C891:C916)</f>
        <v>281</v>
      </c>
      <c r="D890" s="126">
        <f t="shared" si="7"/>
        <v>0.0293040293040292</v>
      </c>
    </row>
    <row r="891" ht="20.1" customHeight="1" spans="1:4">
      <c r="A891" s="129" t="s">
        <v>845</v>
      </c>
      <c r="B891" s="125"/>
      <c r="C891" s="125"/>
      <c r="D891" s="126"/>
    </row>
    <row r="892" ht="20.1" customHeight="1" spans="1:4">
      <c r="A892" s="129" t="s">
        <v>846</v>
      </c>
      <c r="B892" s="125"/>
      <c r="C892" s="125"/>
      <c r="D892" s="126"/>
    </row>
    <row r="893" ht="20.1" customHeight="1" spans="1:4">
      <c r="A893" s="129" t="s">
        <v>847</v>
      </c>
      <c r="B893" s="125"/>
      <c r="C893" s="125"/>
      <c r="D893" s="126"/>
    </row>
    <row r="894" ht="20.1" customHeight="1" spans="1:4">
      <c r="A894" s="129" t="s">
        <v>913</v>
      </c>
      <c r="B894" s="125"/>
      <c r="C894" s="125"/>
      <c r="D894" s="126"/>
    </row>
    <row r="895" ht="20.1" customHeight="1" spans="1:4">
      <c r="A895" s="129" t="s">
        <v>914</v>
      </c>
      <c r="B895" s="125"/>
      <c r="C895" s="125"/>
      <c r="D895" s="126"/>
    </row>
    <row r="896" ht="20.1" customHeight="1" spans="1:4">
      <c r="A896" s="129" t="s">
        <v>915</v>
      </c>
      <c r="B896" s="125"/>
      <c r="C896" s="125"/>
      <c r="D896" s="126"/>
    </row>
    <row r="897" ht="20.1" customHeight="1" spans="1:4">
      <c r="A897" s="129" t="s">
        <v>916</v>
      </c>
      <c r="B897" s="125"/>
      <c r="C897" s="125"/>
      <c r="D897" s="126"/>
    </row>
    <row r="898" ht="20.1" customHeight="1" spans="1:4">
      <c r="A898" s="129" t="s">
        <v>917</v>
      </c>
      <c r="B898" s="125"/>
      <c r="C898" s="125"/>
      <c r="D898" s="126"/>
    </row>
    <row r="899" ht="20.1" customHeight="1" spans="1:4">
      <c r="A899" s="129" t="s">
        <v>918</v>
      </c>
      <c r="B899" s="125">
        <v>273</v>
      </c>
      <c r="C899" s="125">
        <v>281</v>
      </c>
      <c r="D899" s="126">
        <f t="shared" si="7"/>
        <v>0.0293040293040292</v>
      </c>
    </row>
    <row r="900" ht="20.1" customHeight="1" spans="1:4">
      <c r="A900" s="129" t="s">
        <v>919</v>
      </c>
      <c r="B900" s="125"/>
      <c r="C900" s="125"/>
      <c r="D900" s="126"/>
    </row>
    <row r="901" ht="20.1" customHeight="1" spans="1:4">
      <c r="A901" s="129" t="s">
        <v>920</v>
      </c>
      <c r="B901" s="125"/>
      <c r="C901" s="125"/>
      <c r="D901" s="126"/>
    </row>
    <row r="902" ht="20.1" customHeight="1" spans="1:4">
      <c r="A902" s="129" t="s">
        <v>921</v>
      </c>
      <c r="B902" s="125"/>
      <c r="C902" s="125"/>
      <c r="D902" s="126"/>
    </row>
    <row r="903" ht="20.1" customHeight="1" spans="1:4">
      <c r="A903" s="129" t="s">
        <v>922</v>
      </c>
      <c r="B903" s="125"/>
      <c r="C903" s="125"/>
      <c r="D903" s="126"/>
    </row>
    <row r="904" ht="20.1" customHeight="1" spans="1:4">
      <c r="A904" s="129" t="s">
        <v>923</v>
      </c>
      <c r="B904" s="125"/>
      <c r="C904" s="125"/>
      <c r="D904" s="126"/>
    </row>
    <row r="905" ht="20.1" customHeight="1" spans="1:4">
      <c r="A905" s="129" t="s">
        <v>924</v>
      </c>
      <c r="B905" s="125"/>
      <c r="C905" s="125"/>
      <c r="D905" s="126"/>
    </row>
    <row r="906" ht="20.1" customHeight="1" spans="1:4">
      <c r="A906" s="129" t="s">
        <v>925</v>
      </c>
      <c r="B906" s="125"/>
      <c r="C906" s="125"/>
      <c r="D906" s="126"/>
    </row>
    <row r="907" ht="20.1" customHeight="1" spans="1:4">
      <c r="A907" s="129" t="s">
        <v>926</v>
      </c>
      <c r="B907" s="125"/>
      <c r="C907" s="125"/>
      <c r="D907" s="126"/>
    </row>
    <row r="908" ht="20.1" customHeight="1" spans="1:4">
      <c r="A908" s="129" t="s">
        <v>927</v>
      </c>
      <c r="B908" s="125"/>
      <c r="C908" s="125"/>
      <c r="D908" s="126"/>
    </row>
    <row r="909" ht="20.1" customHeight="1" spans="1:4">
      <c r="A909" s="129" t="s">
        <v>928</v>
      </c>
      <c r="B909" s="125"/>
      <c r="C909" s="125"/>
      <c r="D909" s="126"/>
    </row>
    <row r="910" ht="20.1" customHeight="1" spans="1:4">
      <c r="A910" s="129" t="s">
        <v>929</v>
      </c>
      <c r="B910" s="125"/>
      <c r="C910" s="125"/>
      <c r="D910" s="126"/>
    </row>
    <row r="911" ht="20.1" customHeight="1" spans="1:4">
      <c r="A911" s="129" t="s">
        <v>930</v>
      </c>
      <c r="B911" s="125"/>
      <c r="C911" s="125"/>
      <c r="D911" s="126"/>
    </row>
    <row r="912" ht="20.1" customHeight="1" spans="1:4">
      <c r="A912" s="129" t="s">
        <v>931</v>
      </c>
      <c r="B912" s="125"/>
      <c r="C912" s="125"/>
      <c r="D912" s="126"/>
    </row>
    <row r="913" ht="20.1" customHeight="1" spans="1:4">
      <c r="A913" s="129" t="s">
        <v>932</v>
      </c>
      <c r="B913" s="125"/>
      <c r="C913" s="125"/>
      <c r="D913" s="126"/>
    </row>
    <row r="914" ht="20.1" customHeight="1" spans="1:4">
      <c r="A914" s="129" t="s">
        <v>904</v>
      </c>
      <c r="B914" s="125"/>
      <c r="C914" s="125"/>
      <c r="D914" s="126"/>
    </row>
    <row r="915" ht="20.1" customHeight="1" spans="1:4">
      <c r="A915" s="129" t="s">
        <v>933</v>
      </c>
      <c r="B915" s="125"/>
      <c r="C915" s="125"/>
      <c r="D915" s="126"/>
    </row>
    <row r="916" ht="20.1" customHeight="1" spans="1:4">
      <c r="A916" s="129" t="s">
        <v>934</v>
      </c>
      <c r="B916" s="125"/>
      <c r="C916" s="125"/>
      <c r="D916" s="126"/>
    </row>
    <row r="917" ht="20.1" customHeight="1" spans="1:4">
      <c r="A917" s="129" t="s">
        <v>935</v>
      </c>
      <c r="B917" s="125">
        <v>121</v>
      </c>
      <c r="C917" s="125">
        <v>137</v>
      </c>
      <c r="D917" s="126">
        <f t="shared" ref="D917" si="8">C917/B917-1</f>
        <v>0.132231404958678</v>
      </c>
    </row>
    <row r="918" ht="20.1" customHeight="1" spans="1:4">
      <c r="A918" s="129" t="s">
        <v>936</v>
      </c>
      <c r="B918" s="125"/>
      <c r="C918" s="125"/>
      <c r="D918" s="126"/>
    </row>
    <row r="919" ht="20.1" customHeight="1" spans="1:4">
      <c r="A919" s="129" t="s">
        <v>845</v>
      </c>
      <c r="B919" s="125"/>
      <c r="C919" s="125"/>
      <c r="D919" s="126"/>
    </row>
    <row r="920" ht="20.1" customHeight="1" spans="1:4">
      <c r="A920" s="129" t="s">
        <v>846</v>
      </c>
      <c r="B920" s="125"/>
      <c r="C920" s="125"/>
      <c r="D920" s="126"/>
    </row>
    <row r="921" ht="20.1" customHeight="1" spans="1:4">
      <c r="A921" s="129" t="s">
        <v>847</v>
      </c>
      <c r="B921" s="125"/>
      <c r="C921" s="125"/>
      <c r="D921" s="126"/>
    </row>
    <row r="922" ht="20.1" customHeight="1" spans="1:4">
      <c r="A922" s="129" t="s">
        <v>937</v>
      </c>
      <c r="B922" s="125"/>
      <c r="C922" s="125"/>
      <c r="D922" s="126"/>
    </row>
    <row r="923" ht="20.1" customHeight="1" spans="1:4">
      <c r="A923" s="129" t="s">
        <v>938</v>
      </c>
      <c r="B923" s="125"/>
      <c r="C923" s="125"/>
      <c r="D923" s="126"/>
    </row>
    <row r="924" ht="20.1" customHeight="1" spans="1:4">
      <c r="A924" s="129" t="s">
        <v>939</v>
      </c>
      <c r="B924" s="125"/>
      <c r="C924" s="125"/>
      <c r="D924" s="126"/>
    </row>
    <row r="925" ht="20.1" customHeight="1" spans="1:4">
      <c r="A925" s="129" t="s">
        <v>940</v>
      </c>
      <c r="B925" s="125"/>
      <c r="C925" s="125"/>
      <c r="D925" s="126"/>
    </row>
    <row r="926" ht="20.1" customHeight="1" spans="1:4">
      <c r="A926" s="129" t="s">
        <v>941</v>
      </c>
      <c r="B926" s="125"/>
      <c r="C926" s="125"/>
      <c r="D926" s="126"/>
    </row>
    <row r="927" ht="20.1" customHeight="1" spans="1:4">
      <c r="A927" s="129" t="s">
        <v>942</v>
      </c>
      <c r="B927" s="125"/>
      <c r="C927" s="125"/>
      <c r="D927" s="126"/>
    </row>
    <row r="928" ht="20.1" customHeight="1" spans="1:4">
      <c r="A928" s="129" t="s">
        <v>943</v>
      </c>
      <c r="B928" s="125"/>
      <c r="C928" s="125"/>
      <c r="D928" s="126"/>
    </row>
    <row r="929" ht="20.1" customHeight="1" spans="1:4">
      <c r="A929" s="129" t="s">
        <v>944</v>
      </c>
      <c r="B929" s="125"/>
      <c r="C929" s="125"/>
      <c r="D929" s="126"/>
    </row>
    <row r="930" ht="20.1" customHeight="1" spans="1:4">
      <c r="A930" s="129" t="s">
        <v>845</v>
      </c>
      <c r="B930" s="125"/>
      <c r="C930" s="125"/>
      <c r="D930" s="126"/>
    </row>
    <row r="931" ht="20.1" customHeight="1" spans="1:4">
      <c r="A931" s="129" t="s">
        <v>846</v>
      </c>
      <c r="B931" s="125"/>
      <c r="C931" s="125"/>
      <c r="D931" s="126"/>
    </row>
    <row r="932" ht="20.1" customHeight="1" spans="1:4">
      <c r="A932" s="129" t="s">
        <v>847</v>
      </c>
      <c r="B932" s="125"/>
      <c r="C932" s="125"/>
      <c r="D932" s="126"/>
    </row>
    <row r="933" ht="20.1" customHeight="1" spans="1:4">
      <c r="A933" s="129" t="s">
        <v>945</v>
      </c>
      <c r="B933" s="125"/>
      <c r="C933" s="125"/>
      <c r="D933" s="126"/>
    </row>
    <row r="934" ht="20.1" customHeight="1" spans="1:4">
      <c r="A934" s="129" t="s">
        <v>946</v>
      </c>
      <c r="B934" s="125"/>
      <c r="C934" s="125"/>
      <c r="D934" s="126"/>
    </row>
    <row r="935" ht="20.1" customHeight="1" spans="1:4">
      <c r="A935" s="129" t="s">
        <v>947</v>
      </c>
      <c r="B935" s="125"/>
      <c r="C935" s="125"/>
      <c r="D935" s="126"/>
    </row>
    <row r="936" ht="20.1" customHeight="1" spans="1:4">
      <c r="A936" s="129" t="s">
        <v>948</v>
      </c>
      <c r="B936" s="125"/>
      <c r="C936" s="125"/>
      <c r="D936" s="126"/>
    </row>
    <row r="937" ht="20.1" customHeight="1" spans="1:4">
      <c r="A937" s="129" t="s">
        <v>949</v>
      </c>
      <c r="B937" s="125"/>
      <c r="C937" s="125"/>
      <c r="D937" s="126"/>
    </row>
    <row r="938" ht="20.1" customHeight="1" spans="1:4">
      <c r="A938" s="129" t="s">
        <v>950</v>
      </c>
      <c r="B938" s="125"/>
      <c r="C938" s="125"/>
      <c r="D938" s="126"/>
    </row>
    <row r="939" ht="20.1" customHeight="1" spans="1:4">
      <c r="A939" s="129" t="s">
        <v>951</v>
      </c>
      <c r="B939" s="125"/>
      <c r="C939" s="125"/>
      <c r="D939" s="126"/>
    </row>
    <row r="940" ht="20.1" customHeight="1" spans="1:4">
      <c r="A940" s="129" t="s">
        <v>952</v>
      </c>
      <c r="B940" s="125"/>
      <c r="C940" s="125"/>
      <c r="D940" s="126"/>
    </row>
    <row r="941" ht="20.1" customHeight="1" spans="1:4">
      <c r="A941" s="129" t="s">
        <v>953</v>
      </c>
      <c r="B941" s="125"/>
      <c r="C941" s="125"/>
      <c r="D941" s="126"/>
    </row>
    <row r="942" ht="20.1" customHeight="1" spans="1:4">
      <c r="A942" s="129" t="s">
        <v>954</v>
      </c>
      <c r="B942" s="125"/>
      <c r="C942" s="125"/>
      <c r="D942" s="126"/>
    </row>
    <row r="943" ht="20.1" customHeight="1" spans="1:4">
      <c r="A943" s="129" t="s">
        <v>955</v>
      </c>
      <c r="B943" s="125"/>
      <c r="C943" s="125"/>
      <c r="D943" s="126"/>
    </row>
    <row r="944" ht="20.1" customHeight="1" spans="1:4">
      <c r="A944" s="129" t="s">
        <v>956</v>
      </c>
      <c r="B944" s="125"/>
      <c r="C944" s="125"/>
      <c r="D944" s="126"/>
    </row>
    <row r="945" ht="20.1" customHeight="1" spans="1:4">
      <c r="A945" s="129" t="s">
        <v>957</v>
      </c>
      <c r="B945" s="125"/>
      <c r="C945" s="125"/>
      <c r="D945" s="126"/>
    </row>
    <row r="946" ht="20.1" customHeight="1" spans="1:4">
      <c r="A946" s="129" t="s">
        <v>958</v>
      </c>
      <c r="B946" s="125"/>
      <c r="C946" s="125"/>
      <c r="D946" s="126"/>
    </row>
    <row r="947" ht="20.1" customHeight="1" spans="1:4">
      <c r="A947" s="129" t="s">
        <v>959</v>
      </c>
      <c r="B947" s="125"/>
      <c r="C947" s="125"/>
      <c r="D947" s="126"/>
    </row>
    <row r="948" ht="20.1" customHeight="1" spans="1:4">
      <c r="A948" s="129" t="s">
        <v>960</v>
      </c>
      <c r="B948" s="125"/>
      <c r="C948" s="125"/>
      <c r="D948" s="126"/>
    </row>
    <row r="949" ht="20.1" customHeight="1" spans="1:4">
      <c r="A949" s="129" t="s">
        <v>961</v>
      </c>
      <c r="B949" s="125"/>
      <c r="C949" s="125"/>
      <c r="D949" s="126"/>
    </row>
    <row r="950" ht="20.1" customHeight="1" spans="1:4">
      <c r="A950" s="129" t="s">
        <v>962</v>
      </c>
      <c r="B950" s="125"/>
      <c r="C950" s="125"/>
      <c r="D950" s="126"/>
    </row>
    <row r="951" ht="20.1" customHeight="1" spans="1:4">
      <c r="A951" s="129" t="s">
        <v>963</v>
      </c>
      <c r="B951" s="125"/>
      <c r="C951" s="125"/>
      <c r="D951" s="126"/>
    </row>
    <row r="952" ht="20.1" customHeight="1" spans="1:4">
      <c r="A952" s="129" t="s">
        <v>964</v>
      </c>
      <c r="B952" s="125"/>
      <c r="C952" s="125"/>
      <c r="D952" s="126"/>
    </row>
    <row r="953" ht="20.1" customHeight="1" spans="1:4">
      <c r="A953" s="129" t="s">
        <v>965</v>
      </c>
      <c r="B953" s="125"/>
      <c r="C953" s="125"/>
      <c r="D953" s="126"/>
    </row>
    <row r="954" ht="20.1" customHeight="1" spans="1:4">
      <c r="A954" s="129" t="s">
        <v>966</v>
      </c>
      <c r="B954" s="125"/>
      <c r="C954" s="125"/>
      <c r="D954" s="126"/>
    </row>
    <row r="955" ht="20.1" customHeight="1" spans="1:4">
      <c r="A955" s="129" t="s">
        <v>967</v>
      </c>
      <c r="B955" s="125"/>
      <c r="C955" s="125"/>
      <c r="D955" s="126"/>
    </row>
    <row r="956" ht="20.1" customHeight="1" spans="1:4">
      <c r="A956" s="129" t="s">
        <v>968</v>
      </c>
      <c r="B956" s="125"/>
      <c r="C956" s="125"/>
      <c r="D956" s="126"/>
    </row>
    <row r="957" ht="20.1" customHeight="1" spans="1:4">
      <c r="A957" s="129" t="s">
        <v>969</v>
      </c>
      <c r="B957" s="125"/>
      <c r="C957" s="125"/>
      <c r="D957" s="126"/>
    </row>
    <row r="958" ht="20.1" customHeight="1" spans="1:4">
      <c r="A958" s="129" t="s">
        <v>970</v>
      </c>
      <c r="B958" s="125"/>
      <c r="C958" s="125"/>
      <c r="D958" s="126"/>
    </row>
    <row r="959" ht="20.1" customHeight="1" spans="1:4">
      <c r="A959" s="129" t="s">
        <v>971</v>
      </c>
      <c r="B959" s="125"/>
      <c r="C959" s="125"/>
      <c r="D959" s="126"/>
    </row>
    <row r="960" ht="20.1" customHeight="1" spans="1:4">
      <c r="A960" s="129" t="s">
        <v>972</v>
      </c>
      <c r="B960" s="125"/>
      <c r="C960" s="125"/>
      <c r="D960" s="126"/>
    </row>
    <row r="961" ht="20.1" customHeight="1" spans="1:4">
      <c r="A961" s="129" t="s">
        <v>973</v>
      </c>
      <c r="B961" s="125"/>
      <c r="C961" s="125"/>
      <c r="D961" s="126"/>
    </row>
    <row r="962" ht="20.1" customHeight="1" spans="1:4">
      <c r="A962" s="129" t="s">
        <v>974</v>
      </c>
      <c r="B962" s="125"/>
      <c r="C962" s="125"/>
      <c r="D962" s="126"/>
    </row>
    <row r="963" ht="20.1" customHeight="1" spans="1:4">
      <c r="A963" s="129" t="s">
        <v>975</v>
      </c>
      <c r="B963" s="125"/>
      <c r="C963" s="125"/>
      <c r="D963" s="126"/>
    </row>
    <row r="964" ht="20.1" customHeight="1" spans="1:4">
      <c r="A964" s="129" t="s">
        <v>976</v>
      </c>
      <c r="B964" s="125">
        <f>SUM(B965:B966)</f>
        <v>220</v>
      </c>
      <c r="C964" s="125">
        <f>SUM(C965:C966)</f>
        <v>237</v>
      </c>
      <c r="D964" s="126">
        <f>C964/B964-1</f>
        <v>0.0772727272727274</v>
      </c>
    </row>
    <row r="965" ht="20.1" customHeight="1" spans="1:4">
      <c r="A965" s="129" t="s">
        <v>977</v>
      </c>
      <c r="B965" s="125"/>
      <c r="C965" s="125"/>
      <c r="D965" s="126"/>
    </row>
    <row r="966" ht="20.1" customHeight="1" spans="1:4">
      <c r="A966" s="129" t="s">
        <v>978</v>
      </c>
      <c r="B966" s="125">
        <v>220</v>
      </c>
      <c r="C966" s="125">
        <v>237</v>
      </c>
      <c r="D966" s="126">
        <f>C966/B966-1</f>
        <v>0.0772727272727274</v>
      </c>
    </row>
    <row r="967" ht="20.1" customHeight="1" spans="1:4">
      <c r="A967" s="129" t="s">
        <v>979</v>
      </c>
      <c r="B967" s="125">
        <f>B968+B991+B1001+B1011+B1016+B1023+B1028</f>
        <v>430</v>
      </c>
      <c r="C967" s="125">
        <f>C968+C991+C1001+C1011+C1016+C1023+C1028</f>
        <v>450</v>
      </c>
      <c r="D967" s="126">
        <f>C967/B967-1</f>
        <v>0.0465116279069768</v>
      </c>
    </row>
    <row r="968" ht="20.1" customHeight="1" spans="1:4">
      <c r="A968" s="129" t="s">
        <v>980</v>
      </c>
      <c r="B968" s="125">
        <f>SUM(B969:B990)</f>
        <v>430</v>
      </c>
      <c r="C968" s="125">
        <f>SUM(C969:C990)</f>
        <v>450</v>
      </c>
      <c r="D968" s="126">
        <f>C968/B968-1</f>
        <v>0.0465116279069768</v>
      </c>
    </row>
    <row r="969" ht="20.1" customHeight="1" spans="1:4">
      <c r="A969" s="129" t="s">
        <v>845</v>
      </c>
      <c r="B969" s="125">
        <v>20</v>
      </c>
      <c r="C969" s="125">
        <v>20</v>
      </c>
      <c r="D969" s="126">
        <f>C969/B969-1</f>
        <v>0</v>
      </c>
    </row>
    <row r="970" ht="20.1" customHeight="1" spans="1:4">
      <c r="A970" s="129" t="s">
        <v>846</v>
      </c>
      <c r="B970" s="125"/>
      <c r="C970" s="125"/>
      <c r="D970" s="126"/>
    </row>
    <row r="971" ht="20.1" customHeight="1" spans="1:4">
      <c r="A971" s="129" t="s">
        <v>847</v>
      </c>
      <c r="B971" s="125"/>
      <c r="C971" s="125"/>
      <c r="D971" s="126"/>
    </row>
    <row r="972" ht="20.1" customHeight="1" spans="1:4">
      <c r="A972" s="129" t="s">
        <v>1259</v>
      </c>
      <c r="B972" s="125"/>
      <c r="C972" s="125"/>
      <c r="D972" s="126"/>
    </row>
    <row r="973" ht="20.1" customHeight="1" spans="1:4">
      <c r="A973" s="129" t="s">
        <v>1260</v>
      </c>
      <c r="B973" s="125"/>
      <c r="C973" s="125"/>
      <c r="D973" s="126"/>
    </row>
    <row r="974" ht="20.1" customHeight="1" spans="1:4">
      <c r="A974" s="129" t="s">
        <v>982</v>
      </c>
      <c r="B974" s="125"/>
      <c r="C974" s="125"/>
      <c r="D974" s="126"/>
    </row>
    <row r="975" ht="20.1" customHeight="1" spans="1:4">
      <c r="A975" s="129" t="s">
        <v>1261</v>
      </c>
      <c r="B975" s="125"/>
      <c r="C975" s="125"/>
      <c r="D975" s="126"/>
    </row>
    <row r="976" ht="20.1" customHeight="1" spans="1:4">
      <c r="A976" s="129" t="s">
        <v>1262</v>
      </c>
      <c r="B976" s="125"/>
      <c r="C976" s="125"/>
      <c r="D976" s="126"/>
    </row>
    <row r="977" ht="20.1" customHeight="1" spans="1:4">
      <c r="A977" s="129" t="s">
        <v>1263</v>
      </c>
      <c r="B977" s="125"/>
      <c r="C977" s="125"/>
      <c r="D977" s="126"/>
    </row>
    <row r="978" ht="20.1" customHeight="1" spans="1:4">
      <c r="A978" s="129" t="s">
        <v>984</v>
      </c>
      <c r="B978" s="125"/>
      <c r="C978" s="125"/>
      <c r="D978" s="126"/>
    </row>
    <row r="979" ht="20.1" customHeight="1" spans="1:4">
      <c r="A979" s="129" t="s">
        <v>985</v>
      </c>
      <c r="B979" s="125"/>
      <c r="C979" s="125"/>
      <c r="D979" s="126"/>
    </row>
    <row r="980" ht="20.1" customHeight="1" spans="1:4">
      <c r="A980" s="129" t="s">
        <v>986</v>
      </c>
      <c r="B980" s="125"/>
      <c r="C980" s="125"/>
      <c r="D980" s="126"/>
    </row>
    <row r="981" ht="20.1" customHeight="1" spans="1:4">
      <c r="A981" s="129" t="s">
        <v>1264</v>
      </c>
      <c r="B981" s="125"/>
      <c r="C981" s="125"/>
      <c r="D981" s="126"/>
    </row>
    <row r="982" ht="20.1" customHeight="1" spans="1:4">
      <c r="A982" s="129" t="s">
        <v>987</v>
      </c>
      <c r="B982" s="125"/>
      <c r="C982" s="125"/>
      <c r="D982" s="126"/>
    </row>
    <row r="983" ht="20.1" customHeight="1" spans="1:4">
      <c r="A983" s="129" t="s">
        <v>988</v>
      </c>
      <c r="B983" s="125"/>
      <c r="C983" s="125"/>
      <c r="D983" s="126"/>
    </row>
    <row r="984" ht="20.1" customHeight="1" spans="1:4">
      <c r="A984" s="129" t="s">
        <v>989</v>
      </c>
      <c r="B984" s="125"/>
      <c r="C984" s="125"/>
      <c r="D984" s="126"/>
    </row>
    <row r="985" ht="20.1" customHeight="1" spans="1:4">
      <c r="A985" s="129" t="s">
        <v>1265</v>
      </c>
      <c r="B985" s="125"/>
      <c r="C985" s="125"/>
      <c r="D985" s="126"/>
    </row>
    <row r="986" ht="20.1" customHeight="1" spans="1:4">
      <c r="A986" s="129" t="s">
        <v>1266</v>
      </c>
      <c r="B986" s="125"/>
      <c r="C986" s="125"/>
      <c r="D986" s="126"/>
    </row>
    <row r="987" ht="20.1" customHeight="1" spans="1:4">
      <c r="A987" s="129" t="s">
        <v>1267</v>
      </c>
      <c r="B987" s="125"/>
      <c r="C987" s="125"/>
      <c r="D987" s="126"/>
    </row>
    <row r="988" ht="20.1" customHeight="1" spans="1:4">
      <c r="A988" s="129" t="s">
        <v>990</v>
      </c>
      <c r="B988" s="125"/>
      <c r="C988" s="125"/>
      <c r="D988" s="126"/>
    </row>
    <row r="989" ht="20.1" customHeight="1" spans="1:4">
      <c r="A989" s="129" t="s">
        <v>991</v>
      </c>
      <c r="B989" s="125"/>
      <c r="C989" s="125"/>
      <c r="D989" s="126"/>
    </row>
    <row r="990" ht="20.1" customHeight="1" spans="1:4">
      <c r="A990" s="129" t="s">
        <v>992</v>
      </c>
      <c r="B990" s="125">
        <v>410</v>
      </c>
      <c r="C990" s="125">
        <v>430</v>
      </c>
      <c r="D990" s="126">
        <f>C990/B990-1</f>
        <v>0.0487804878048781</v>
      </c>
    </row>
    <row r="991" ht="20.1" customHeight="1" spans="1:4">
      <c r="A991" s="129" t="s">
        <v>993</v>
      </c>
      <c r="B991" s="125"/>
      <c r="C991" s="125"/>
      <c r="D991" s="126"/>
    </row>
    <row r="992" ht="20.1" customHeight="1" spans="1:4">
      <c r="A992" s="129" t="s">
        <v>994</v>
      </c>
      <c r="B992" s="125"/>
      <c r="C992" s="125"/>
      <c r="D992" s="126"/>
    </row>
    <row r="993" ht="20.1" customHeight="1" spans="1:4">
      <c r="A993" s="129" t="s">
        <v>995</v>
      </c>
      <c r="B993" s="125"/>
      <c r="C993" s="125"/>
      <c r="D993" s="126"/>
    </row>
    <row r="994" ht="20.1" customHeight="1" spans="1:4">
      <c r="A994" s="129" t="s">
        <v>996</v>
      </c>
      <c r="B994" s="125"/>
      <c r="C994" s="125"/>
      <c r="D994" s="126"/>
    </row>
    <row r="995" ht="20.1" customHeight="1" spans="1:4">
      <c r="A995" s="129" t="s">
        <v>997</v>
      </c>
      <c r="B995" s="125"/>
      <c r="C995" s="125"/>
      <c r="D995" s="126"/>
    </row>
    <row r="996" ht="20.1" customHeight="1" spans="1:4">
      <c r="A996" s="129" t="s">
        <v>998</v>
      </c>
      <c r="B996" s="125"/>
      <c r="C996" s="125"/>
      <c r="D996" s="126"/>
    </row>
    <row r="997" ht="20.1" customHeight="1" spans="1:4">
      <c r="A997" s="129" t="s">
        <v>999</v>
      </c>
      <c r="B997" s="125"/>
      <c r="C997" s="125"/>
      <c r="D997" s="126"/>
    </row>
    <row r="998" ht="20.1" customHeight="1" spans="1:4">
      <c r="A998" s="129" t="s">
        <v>1000</v>
      </c>
      <c r="B998" s="125"/>
      <c r="C998" s="125"/>
      <c r="D998" s="126"/>
    </row>
    <row r="999" ht="20.1" customHeight="1" spans="1:4">
      <c r="A999" s="129" t="s">
        <v>845</v>
      </c>
      <c r="B999" s="125"/>
      <c r="C999" s="125"/>
      <c r="D999" s="126"/>
    </row>
    <row r="1000" ht="20.1" customHeight="1" spans="1:4">
      <c r="A1000" s="129" t="s">
        <v>846</v>
      </c>
      <c r="B1000" s="125"/>
      <c r="C1000" s="125"/>
      <c r="D1000" s="126"/>
    </row>
    <row r="1001" ht="20.1" customHeight="1" spans="1:4">
      <c r="A1001" s="129" t="s">
        <v>847</v>
      </c>
      <c r="B1001" s="125"/>
      <c r="C1001" s="125"/>
      <c r="D1001" s="126"/>
    </row>
    <row r="1002" ht="20.1" customHeight="1" spans="1:4">
      <c r="A1002" s="129" t="s">
        <v>1001</v>
      </c>
      <c r="B1002" s="125"/>
      <c r="C1002" s="125"/>
      <c r="D1002" s="126"/>
    </row>
    <row r="1003" ht="20.1" customHeight="1" spans="1:4">
      <c r="A1003" s="129" t="s">
        <v>1002</v>
      </c>
      <c r="B1003" s="125"/>
      <c r="C1003" s="125"/>
      <c r="D1003" s="126"/>
    </row>
    <row r="1004" ht="20.1" customHeight="1" spans="1:4">
      <c r="A1004" s="129" t="s">
        <v>1003</v>
      </c>
      <c r="B1004" s="125"/>
      <c r="C1004" s="125"/>
      <c r="D1004" s="126"/>
    </row>
    <row r="1005" ht="20.1" customHeight="1" spans="1:4">
      <c r="A1005" s="129" t="s">
        <v>1004</v>
      </c>
      <c r="B1005" s="125"/>
      <c r="C1005" s="125"/>
      <c r="D1005" s="126"/>
    </row>
    <row r="1006" ht="20.1" customHeight="1" spans="1:4">
      <c r="A1006" s="129" t="s">
        <v>1005</v>
      </c>
      <c r="B1006" s="125"/>
      <c r="C1006" s="125"/>
      <c r="D1006" s="126"/>
    </row>
    <row r="1007" ht="20.1" customHeight="1" spans="1:4">
      <c r="A1007" s="129" t="s">
        <v>1006</v>
      </c>
      <c r="B1007" s="125"/>
      <c r="C1007" s="125"/>
      <c r="D1007" s="126"/>
    </row>
    <row r="1008" ht="20.1" customHeight="1" spans="1:4">
      <c r="A1008" s="129" t="s">
        <v>1007</v>
      </c>
      <c r="B1008" s="125"/>
      <c r="C1008" s="125"/>
      <c r="D1008" s="126"/>
    </row>
    <row r="1009" ht="20.1" customHeight="1" spans="1:4">
      <c r="A1009" s="129" t="s">
        <v>845</v>
      </c>
      <c r="B1009" s="125"/>
      <c r="C1009" s="125"/>
      <c r="D1009" s="126"/>
    </row>
    <row r="1010" ht="20.1" customHeight="1" spans="1:4">
      <c r="A1010" s="129" t="s">
        <v>846</v>
      </c>
      <c r="B1010" s="125"/>
      <c r="C1010" s="125"/>
      <c r="D1010" s="126"/>
    </row>
    <row r="1011" ht="20.1" customHeight="1" spans="1:4">
      <c r="A1011" s="129" t="s">
        <v>847</v>
      </c>
      <c r="B1011" s="125"/>
      <c r="C1011" s="125"/>
      <c r="D1011" s="126"/>
    </row>
    <row r="1012" ht="20.1" customHeight="1" spans="1:4">
      <c r="A1012" s="129" t="s">
        <v>1008</v>
      </c>
      <c r="B1012" s="125"/>
      <c r="C1012" s="125"/>
      <c r="D1012" s="126"/>
    </row>
    <row r="1013" ht="20.1" customHeight="1" spans="1:4">
      <c r="A1013" s="129" t="s">
        <v>1009</v>
      </c>
      <c r="B1013" s="125"/>
      <c r="C1013" s="125"/>
      <c r="D1013" s="126"/>
    </row>
    <row r="1014" ht="20.1" customHeight="1" spans="1:4">
      <c r="A1014" s="129" t="s">
        <v>1010</v>
      </c>
      <c r="B1014" s="125"/>
      <c r="C1014" s="125"/>
      <c r="D1014" s="126"/>
    </row>
    <row r="1015" ht="20.1" customHeight="1" spans="1:4">
      <c r="A1015" s="129" t="s">
        <v>1011</v>
      </c>
      <c r="B1015" s="125"/>
      <c r="C1015" s="125"/>
      <c r="D1015" s="126"/>
    </row>
    <row r="1016" ht="20.1" customHeight="1" spans="1:4">
      <c r="A1016" s="129" t="s">
        <v>1012</v>
      </c>
      <c r="B1016" s="125"/>
      <c r="C1016" s="125"/>
      <c r="D1016" s="126"/>
    </row>
    <row r="1017" ht="20.1" customHeight="1" spans="1:4">
      <c r="A1017" s="129" t="s">
        <v>1013</v>
      </c>
      <c r="B1017" s="125"/>
      <c r="C1017" s="125"/>
      <c r="D1017" s="126"/>
    </row>
    <row r="1018" ht="20.1" customHeight="1" spans="1:4">
      <c r="A1018" s="129" t="s">
        <v>1014</v>
      </c>
      <c r="B1018" s="125"/>
      <c r="C1018" s="125"/>
      <c r="D1018" s="126"/>
    </row>
    <row r="1019" ht="20.1" customHeight="1" spans="1:4">
      <c r="A1019" s="129" t="s">
        <v>1015</v>
      </c>
      <c r="B1019" s="125"/>
      <c r="C1019" s="125"/>
      <c r="D1019" s="126"/>
    </row>
    <row r="1020" ht="20.1" customHeight="1" spans="1:4">
      <c r="A1020" s="129" t="s">
        <v>1016</v>
      </c>
      <c r="B1020" s="125"/>
      <c r="C1020" s="125"/>
      <c r="D1020" s="126"/>
    </row>
    <row r="1021" ht="20.1" customHeight="1" spans="1:4">
      <c r="A1021" s="129" t="s">
        <v>1017</v>
      </c>
      <c r="B1021" s="125"/>
      <c r="C1021" s="125"/>
      <c r="D1021" s="126"/>
    </row>
    <row r="1022" ht="20.1" customHeight="1" spans="1:4">
      <c r="A1022" s="129" t="s">
        <v>1018</v>
      </c>
      <c r="B1022" s="125"/>
      <c r="C1022" s="125"/>
      <c r="D1022" s="126"/>
    </row>
    <row r="1023" ht="20.1" customHeight="1" spans="1:4">
      <c r="A1023" s="129" t="s">
        <v>1019</v>
      </c>
      <c r="B1023" s="125"/>
      <c r="C1023" s="125"/>
      <c r="D1023" s="126"/>
    </row>
    <row r="1024" ht="20.1" customHeight="1" spans="1:4">
      <c r="A1024" s="129" t="s">
        <v>845</v>
      </c>
      <c r="B1024" s="125"/>
      <c r="C1024" s="125"/>
      <c r="D1024" s="126"/>
    </row>
    <row r="1025" ht="20.1" customHeight="1" spans="1:4">
      <c r="A1025" s="129" t="s">
        <v>846</v>
      </c>
      <c r="B1025" s="125"/>
      <c r="C1025" s="125"/>
      <c r="D1025" s="126"/>
    </row>
    <row r="1026" ht="20.1" customHeight="1" spans="1:4">
      <c r="A1026" s="129" t="s">
        <v>847</v>
      </c>
      <c r="B1026" s="125"/>
      <c r="C1026" s="125"/>
      <c r="D1026" s="126"/>
    </row>
    <row r="1027" ht="20.1" customHeight="1" spans="1:4">
      <c r="A1027" s="129" t="s">
        <v>1005</v>
      </c>
      <c r="B1027" s="125"/>
      <c r="C1027" s="125"/>
      <c r="D1027" s="126"/>
    </row>
    <row r="1028" ht="20.1" customHeight="1" spans="1:4">
      <c r="A1028" s="129" t="s">
        <v>1020</v>
      </c>
      <c r="B1028" s="125"/>
      <c r="C1028" s="125"/>
      <c r="D1028" s="126"/>
    </row>
    <row r="1029" ht="20.1" customHeight="1" spans="1:4">
      <c r="A1029" s="129" t="s">
        <v>1021</v>
      </c>
      <c r="B1029" s="125"/>
      <c r="C1029" s="125"/>
      <c r="D1029" s="126"/>
    </row>
    <row r="1030" ht="20.1" customHeight="1" spans="1:4">
      <c r="A1030" s="129" t="s">
        <v>1022</v>
      </c>
      <c r="B1030" s="125"/>
      <c r="C1030" s="125"/>
      <c r="D1030" s="126"/>
    </row>
    <row r="1031" ht="20.1" customHeight="1" spans="1:4">
      <c r="A1031" s="129" t="s">
        <v>1023</v>
      </c>
      <c r="B1031" s="125"/>
      <c r="C1031" s="125"/>
      <c r="D1031" s="126"/>
    </row>
    <row r="1032" ht="20.1" customHeight="1" spans="1:4">
      <c r="A1032" s="129" t="s">
        <v>1024</v>
      </c>
      <c r="B1032" s="125"/>
      <c r="C1032" s="125"/>
      <c r="D1032" s="126"/>
    </row>
    <row r="1033" ht="20.1" customHeight="1" spans="1:4">
      <c r="A1033" s="129" t="s">
        <v>1025</v>
      </c>
      <c r="B1033" s="125"/>
      <c r="C1033" s="125"/>
      <c r="D1033" s="126"/>
    </row>
    <row r="1034" ht="20.1" customHeight="1" spans="1:4">
      <c r="A1034" s="129" t="s">
        <v>1026</v>
      </c>
      <c r="B1034" s="125"/>
      <c r="C1034" s="125"/>
      <c r="D1034" s="126"/>
    </row>
    <row r="1035" ht="20.1" customHeight="1" spans="1:4">
      <c r="A1035" s="129" t="s">
        <v>1027</v>
      </c>
      <c r="B1035" s="125"/>
      <c r="C1035" s="125"/>
      <c r="D1035" s="126"/>
    </row>
    <row r="1036" ht="20.1" customHeight="1" spans="1:4">
      <c r="A1036" s="129" t="s">
        <v>1028</v>
      </c>
      <c r="B1036" s="125"/>
      <c r="C1036" s="125"/>
      <c r="D1036" s="126"/>
    </row>
    <row r="1037" ht="20.1" customHeight="1" spans="1:4">
      <c r="A1037" s="129" t="s">
        <v>1029</v>
      </c>
      <c r="B1037" s="125"/>
      <c r="C1037" s="125"/>
      <c r="D1037" s="126"/>
    </row>
    <row r="1038" ht="20.1" customHeight="1" spans="1:4">
      <c r="A1038" s="129" t="s">
        <v>1030</v>
      </c>
      <c r="B1038" s="125">
        <f>B1039+B1049+B1065+B1070+B1084+B1092+B1098+B1105</f>
        <v>1875</v>
      </c>
      <c r="C1038" s="125">
        <f>C1039+C1049+C1065+C1070+C1084+C1092+C1098+C1105</f>
        <v>2223</v>
      </c>
      <c r="D1038" s="126">
        <f t="shared" ref="D1038:D1093" si="9">C1038/B1038-1</f>
        <v>0.1856</v>
      </c>
    </row>
    <row r="1039" ht="20.1" customHeight="1" spans="1:4">
      <c r="A1039" s="129" t="s">
        <v>1031</v>
      </c>
      <c r="B1039" s="125">
        <f>SUM(B1040:B1048)</f>
        <v>0</v>
      </c>
      <c r="C1039" s="125">
        <f>SUM(C1040:C1048)</f>
        <v>0</v>
      </c>
      <c r="D1039" s="126"/>
    </row>
    <row r="1040" ht="20.1" customHeight="1" spans="1:4">
      <c r="A1040" s="129" t="s">
        <v>845</v>
      </c>
      <c r="B1040" s="125"/>
      <c r="C1040" s="125"/>
      <c r="D1040" s="126"/>
    </row>
    <row r="1041" ht="20.1" customHeight="1" spans="1:4">
      <c r="A1041" s="129" t="s">
        <v>846</v>
      </c>
      <c r="B1041" s="125"/>
      <c r="C1041" s="125"/>
      <c r="D1041" s="126"/>
    </row>
    <row r="1042" ht="20.1" customHeight="1" spans="1:4">
      <c r="A1042" s="129" t="s">
        <v>847</v>
      </c>
      <c r="B1042" s="125"/>
      <c r="C1042" s="125"/>
      <c r="D1042" s="126"/>
    </row>
    <row r="1043" ht="20.1" customHeight="1" spans="1:4">
      <c r="A1043" s="129" t="s">
        <v>1032</v>
      </c>
      <c r="B1043" s="125"/>
      <c r="C1043" s="125"/>
      <c r="D1043" s="126"/>
    </row>
    <row r="1044" ht="20.1" customHeight="1" spans="1:4">
      <c r="A1044" s="129" t="s">
        <v>1033</v>
      </c>
      <c r="B1044" s="125"/>
      <c r="C1044" s="125"/>
      <c r="D1044" s="126"/>
    </row>
    <row r="1045" ht="20.1" customHeight="1" spans="1:4">
      <c r="A1045" s="129" t="s">
        <v>1034</v>
      </c>
      <c r="B1045" s="125"/>
      <c r="C1045" s="125"/>
      <c r="D1045" s="126"/>
    </row>
    <row r="1046" ht="20.1" customHeight="1" spans="1:4">
      <c r="A1046" s="129" t="s">
        <v>1035</v>
      </c>
      <c r="B1046" s="125"/>
      <c r="C1046" s="125"/>
      <c r="D1046" s="126"/>
    </row>
    <row r="1047" ht="20.1" customHeight="1" spans="1:4">
      <c r="A1047" s="129" t="s">
        <v>1036</v>
      </c>
      <c r="B1047" s="125"/>
      <c r="C1047" s="125"/>
      <c r="D1047" s="126"/>
    </row>
    <row r="1048" ht="20.1" customHeight="1" spans="1:4">
      <c r="A1048" s="129" t="s">
        <v>1037</v>
      </c>
      <c r="B1048" s="125"/>
      <c r="C1048" s="125"/>
      <c r="D1048" s="126"/>
    </row>
    <row r="1049" ht="20.1" customHeight="1" spans="1:4">
      <c r="A1049" s="129" t="s">
        <v>1038</v>
      </c>
      <c r="B1049" s="125"/>
      <c r="C1049" s="125"/>
      <c r="D1049" s="126"/>
    </row>
    <row r="1050" ht="20.1" customHeight="1" spans="1:4">
      <c r="A1050" s="129" t="s">
        <v>845</v>
      </c>
      <c r="B1050" s="125"/>
      <c r="C1050" s="125"/>
      <c r="D1050" s="126"/>
    </row>
    <row r="1051" ht="20.1" customHeight="1" spans="1:4">
      <c r="A1051" s="129" t="s">
        <v>846</v>
      </c>
      <c r="B1051" s="125"/>
      <c r="C1051" s="125"/>
      <c r="D1051" s="126"/>
    </row>
    <row r="1052" ht="20.1" customHeight="1" spans="1:4">
      <c r="A1052" s="129" t="s">
        <v>847</v>
      </c>
      <c r="B1052" s="125"/>
      <c r="C1052" s="125"/>
      <c r="D1052" s="126"/>
    </row>
    <row r="1053" ht="20.1" customHeight="1" spans="1:4">
      <c r="A1053" s="129" t="s">
        <v>1039</v>
      </c>
      <c r="B1053" s="125"/>
      <c r="C1053" s="125"/>
      <c r="D1053" s="126"/>
    </row>
    <row r="1054" ht="20.1" customHeight="1" spans="1:4">
      <c r="A1054" s="129" t="s">
        <v>1040</v>
      </c>
      <c r="B1054" s="125"/>
      <c r="C1054" s="125"/>
      <c r="D1054" s="126"/>
    </row>
    <row r="1055" ht="20.1" customHeight="1" spans="1:4">
      <c r="A1055" s="129" t="s">
        <v>1041</v>
      </c>
      <c r="B1055" s="125"/>
      <c r="C1055" s="125"/>
      <c r="D1055" s="126"/>
    </row>
    <row r="1056" ht="20.1" customHeight="1" spans="1:4">
      <c r="A1056" s="129" t="s">
        <v>1042</v>
      </c>
      <c r="B1056" s="125"/>
      <c r="C1056" s="125"/>
      <c r="D1056" s="126"/>
    </row>
    <row r="1057" ht="20.1" customHeight="1" spans="1:4">
      <c r="A1057" s="129" t="s">
        <v>1043</v>
      </c>
      <c r="B1057" s="125"/>
      <c r="C1057" s="125"/>
      <c r="D1057" s="126"/>
    </row>
    <row r="1058" ht="20.1" customHeight="1" spans="1:4">
      <c r="A1058" s="129" t="s">
        <v>1044</v>
      </c>
      <c r="B1058" s="125"/>
      <c r="C1058" s="125"/>
      <c r="D1058" s="126"/>
    </row>
    <row r="1059" ht="20.1" customHeight="1" spans="1:4">
      <c r="A1059" s="129" t="s">
        <v>1045</v>
      </c>
      <c r="B1059" s="125"/>
      <c r="C1059" s="125"/>
      <c r="D1059" s="126"/>
    </row>
    <row r="1060" ht="20.1" customHeight="1" spans="1:4">
      <c r="A1060" s="129" t="s">
        <v>1046</v>
      </c>
      <c r="B1060" s="125"/>
      <c r="C1060" s="125"/>
      <c r="D1060" s="126"/>
    </row>
    <row r="1061" ht="20.1" customHeight="1" spans="1:4">
      <c r="A1061" s="129" t="s">
        <v>1047</v>
      </c>
      <c r="B1061" s="125"/>
      <c r="C1061" s="125"/>
      <c r="D1061" s="126"/>
    </row>
    <row r="1062" ht="20.1" customHeight="1" spans="1:4">
      <c r="A1062" s="129" t="s">
        <v>1048</v>
      </c>
      <c r="B1062" s="125"/>
      <c r="C1062" s="125"/>
      <c r="D1062" s="126"/>
    </row>
    <row r="1063" ht="20.1" customHeight="1" spans="1:4">
      <c r="A1063" s="129" t="s">
        <v>1049</v>
      </c>
      <c r="B1063" s="125"/>
      <c r="C1063" s="125"/>
      <c r="D1063" s="126"/>
    </row>
    <row r="1064" ht="20.1" customHeight="1" spans="1:4">
      <c r="A1064" s="129" t="s">
        <v>1050</v>
      </c>
      <c r="B1064" s="125"/>
      <c r="C1064" s="125"/>
      <c r="D1064" s="126"/>
    </row>
    <row r="1065" ht="20.1" customHeight="1" spans="1:4">
      <c r="A1065" s="129" t="s">
        <v>1051</v>
      </c>
      <c r="B1065" s="125"/>
      <c r="C1065" s="125"/>
      <c r="D1065" s="126"/>
    </row>
    <row r="1066" ht="20.1" customHeight="1" spans="1:4">
      <c r="A1066" s="129" t="s">
        <v>845</v>
      </c>
      <c r="B1066" s="125"/>
      <c r="C1066" s="125"/>
      <c r="D1066" s="126"/>
    </row>
    <row r="1067" ht="20.1" customHeight="1" spans="1:4">
      <c r="A1067" s="129" t="s">
        <v>846</v>
      </c>
      <c r="B1067" s="125"/>
      <c r="C1067" s="125"/>
      <c r="D1067" s="126"/>
    </row>
    <row r="1068" ht="20.1" customHeight="1" spans="1:4">
      <c r="A1068" s="129" t="s">
        <v>847</v>
      </c>
      <c r="B1068" s="125"/>
      <c r="C1068" s="125"/>
      <c r="D1068" s="126"/>
    </row>
    <row r="1069" ht="20.1" customHeight="1" spans="1:4">
      <c r="A1069" s="129" t="s">
        <v>1052</v>
      </c>
      <c r="B1069" s="125"/>
      <c r="C1069" s="125"/>
      <c r="D1069" s="126"/>
    </row>
    <row r="1070" ht="20.1" customHeight="1" spans="1:4">
      <c r="A1070" s="129" t="s">
        <v>1053</v>
      </c>
      <c r="B1070" s="125">
        <f>SUM(B1071:B1083)</f>
        <v>590</v>
      </c>
      <c r="C1070" s="125">
        <f>SUM(C1071:C1083)</f>
        <v>606</v>
      </c>
      <c r="D1070" s="126">
        <f t="shared" si="9"/>
        <v>0.0271186440677966</v>
      </c>
    </row>
    <row r="1071" ht="20.1" customHeight="1" spans="1:4">
      <c r="A1071" s="129" t="s">
        <v>845</v>
      </c>
      <c r="B1071" s="125">
        <v>272</v>
      </c>
      <c r="C1071" s="125">
        <v>279</v>
      </c>
      <c r="D1071" s="126">
        <f t="shared" si="9"/>
        <v>0.025735294117647</v>
      </c>
    </row>
    <row r="1072" ht="20.1" customHeight="1" spans="1:4">
      <c r="A1072" s="129" t="s">
        <v>846</v>
      </c>
      <c r="B1072" s="125"/>
      <c r="C1072" s="125"/>
      <c r="D1072" s="126"/>
    </row>
    <row r="1073" ht="20.1" customHeight="1" spans="1:4">
      <c r="A1073" s="129" t="s">
        <v>847</v>
      </c>
      <c r="B1073" s="125"/>
      <c r="C1073" s="125"/>
      <c r="D1073" s="126"/>
    </row>
    <row r="1074" ht="20.1" customHeight="1" spans="1:4">
      <c r="A1074" s="129" t="s">
        <v>1054</v>
      </c>
      <c r="B1074" s="125"/>
      <c r="C1074" s="125"/>
      <c r="D1074" s="126"/>
    </row>
    <row r="1075" ht="20.1" customHeight="1" spans="1:4">
      <c r="A1075" s="129" t="s">
        <v>1055</v>
      </c>
      <c r="B1075" s="125"/>
      <c r="C1075" s="125"/>
      <c r="D1075" s="126"/>
    </row>
    <row r="1076" ht="20.1" customHeight="1" spans="1:4">
      <c r="A1076" s="129" t="s">
        <v>1056</v>
      </c>
      <c r="B1076" s="125"/>
      <c r="C1076" s="125"/>
      <c r="D1076" s="126"/>
    </row>
    <row r="1077" ht="20.1" customHeight="1" spans="1:4">
      <c r="A1077" s="129" t="s">
        <v>1057</v>
      </c>
      <c r="B1077" s="125"/>
      <c r="C1077" s="125"/>
      <c r="D1077" s="126"/>
    </row>
    <row r="1078" ht="20.1" customHeight="1" spans="1:4">
      <c r="A1078" s="129" t="s">
        <v>1058</v>
      </c>
      <c r="B1078" s="125"/>
      <c r="C1078" s="125"/>
      <c r="D1078" s="126"/>
    </row>
    <row r="1079" ht="20.1" customHeight="1" spans="1:4">
      <c r="A1079" s="129" t="s">
        <v>1059</v>
      </c>
      <c r="B1079" s="125"/>
      <c r="C1079" s="125"/>
      <c r="D1079" s="126"/>
    </row>
    <row r="1080" ht="20.1" customHeight="1" spans="1:4">
      <c r="A1080" s="129" t="s">
        <v>1060</v>
      </c>
      <c r="B1080" s="125"/>
      <c r="C1080" s="125"/>
      <c r="D1080" s="126"/>
    </row>
    <row r="1081" ht="20.1" customHeight="1" spans="1:4">
      <c r="A1081" s="129" t="s">
        <v>1005</v>
      </c>
      <c r="B1081" s="125"/>
      <c r="C1081" s="125"/>
      <c r="D1081" s="126"/>
    </row>
    <row r="1082" ht="20.1" customHeight="1" spans="1:4">
      <c r="A1082" s="129" t="s">
        <v>1061</v>
      </c>
      <c r="B1082" s="125"/>
      <c r="C1082" s="125"/>
      <c r="D1082" s="126"/>
    </row>
    <row r="1083" ht="20.1" customHeight="1" spans="1:4">
      <c r="A1083" s="129" t="s">
        <v>1062</v>
      </c>
      <c r="B1083" s="125">
        <v>318</v>
      </c>
      <c r="C1083" s="125">
        <v>327</v>
      </c>
      <c r="D1083" s="126">
        <f t="shared" si="9"/>
        <v>0.0283018867924529</v>
      </c>
    </row>
    <row r="1084" ht="20.1" customHeight="1" spans="1:4">
      <c r="A1084" s="129" t="s">
        <v>1063</v>
      </c>
      <c r="B1084" s="125">
        <f>SUM(B1085:B1091)</f>
        <v>290</v>
      </c>
      <c r="C1084" s="125">
        <f>SUM(C1085:C1091)</f>
        <v>314</v>
      </c>
      <c r="D1084" s="126">
        <f t="shared" si="9"/>
        <v>0.0827586206896551</v>
      </c>
    </row>
    <row r="1085" ht="20.1" customHeight="1" spans="1:4">
      <c r="A1085" s="129" t="s">
        <v>845</v>
      </c>
      <c r="B1085" s="125">
        <v>80</v>
      </c>
      <c r="C1085" s="125">
        <v>87</v>
      </c>
      <c r="D1085" s="126">
        <f t="shared" si="9"/>
        <v>0.0874999999999999</v>
      </c>
    </row>
    <row r="1086" ht="20.1" customHeight="1" spans="1:4">
      <c r="A1086" s="129" t="s">
        <v>846</v>
      </c>
      <c r="B1086" s="125"/>
      <c r="C1086" s="125"/>
      <c r="D1086" s="126"/>
    </row>
    <row r="1087" ht="20.1" customHeight="1" spans="1:4">
      <c r="A1087" s="129" t="s">
        <v>847</v>
      </c>
      <c r="B1087" s="125"/>
      <c r="C1087" s="125"/>
      <c r="D1087" s="126"/>
    </row>
    <row r="1088" ht="20.1" customHeight="1" spans="1:4">
      <c r="A1088" s="129" t="s">
        <v>1064</v>
      </c>
      <c r="B1088" s="125"/>
      <c r="C1088" s="125"/>
      <c r="D1088" s="126"/>
    </row>
    <row r="1089" ht="20.1" customHeight="1" spans="1:4">
      <c r="A1089" s="129" t="s">
        <v>1065</v>
      </c>
      <c r="B1089" s="125"/>
      <c r="C1089" s="125"/>
      <c r="D1089" s="126"/>
    </row>
    <row r="1090" ht="20.1" customHeight="1" spans="1:4">
      <c r="A1090" s="129" t="s">
        <v>1066</v>
      </c>
      <c r="B1090" s="125"/>
      <c r="C1090" s="125"/>
      <c r="D1090" s="126"/>
    </row>
    <row r="1091" ht="20.1" customHeight="1" spans="1:4">
      <c r="A1091" s="129" t="s">
        <v>1067</v>
      </c>
      <c r="B1091" s="125">
        <v>210</v>
      </c>
      <c r="C1091" s="125">
        <v>227</v>
      </c>
      <c r="D1091" s="126">
        <f t="shared" si="9"/>
        <v>0.0809523809523809</v>
      </c>
    </row>
    <row r="1092" ht="20.1" customHeight="1" spans="1:4">
      <c r="A1092" s="129" t="s">
        <v>1068</v>
      </c>
      <c r="B1092" s="125">
        <f>SUM(B1093:B1097)</f>
        <v>995</v>
      </c>
      <c r="C1092" s="125">
        <f>SUM(C1093:C1097)</f>
        <v>1045</v>
      </c>
      <c r="D1092" s="126">
        <f t="shared" si="9"/>
        <v>0.050251256281407</v>
      </c>
    </row>
    <row r="1093" ht="20.1" customHeight="1" spans="1:4">
      <c r="A1093" s="129" t="s">
        <v>845</v>
      </c>
      <c r="B1093" s="125">
        <v>458</v>
      </c>
      <c r="C1093" s="125">
        <v>479</v>
      </c>
      <c r="D1093" s="126">
        <f t="shared" si="9"/>
        <v>0.0458515283842795</v>
      </c>
    </row>
    <row r="1094" ht="20.1" customHeight="1" spans="1:4">
      <c r="A1094" s="129" t="s">
        <v>846</v>
      </c>
      <c r="B1094" s="125"/>
      <c r="C1094" s="125"/>
      <c r="D1094" s="126"/>
    </row>
    <row r="1095" ht="20.1" customHeight="1" spans="1:4">
      <c r="A1095" s="129" t="s">
        <v>847</v>
      </c>
      <c r="B1095" s="125"/>
      <c r="C1095" s="125"/>
      <c r="D1095" s="126"/>
    </row>
    <row r="1096" ht="20.1" customHeight="1" spans="1:4">
      <c r="A1096" s="129" t="s">
        <v>1069</v>
      </c>
      <c r="B1096" s="125"/>
      <c r="C1096" s="125"/>
      <c r="D1096" s="126"/>
    </row>
    <row r="1097" ht="20.1" customHeight="1" spans="1:4">
      <c r="A1097" s="129" t="s">
        <v>1070</v>
      </c>
      <c r="B1097" s="125">
        <v>537</v>
      </c>
      <c r="C1097" s="125">
        <v>566</v>
      </c>
      <c r="D1097" s="126">
        <f t="shared" ref="D1097" si="10">C1097/B1097-1</f>
        <v>0.054003724394786</v>
      </c>
    </row>
    <row r="1098" ht="20.1" customHeight="1" spans="1:4">
      <c r="A1098" s="129" t="s">
        <v>1071</v>
      </c>
      <c r="B1098" s="125">
        <f>SUM(B1099:B1104)</f>
        <v>0</v>
      </c>
      <c r="C1098" s="125">
        <f>SUM(C1099:C1104)</f>
        <v>0</v>
      </c>
      <c r="D1098" s="126"/>
    </row>
    <row r="1099" ht="20.1" customHeight="1" spans="1:4">
      <c r="A1099" s="129" t="s">
        <v>845</v>
      </c>
      <c r="B1099" s="125"/>
      <c r="C1099" s="125"/>
      <c r="D1099" s="126"/>
    </row>
    <row r="1100" ht="20.1" customHeight="1" spans="1:4">
      <c r="A1100" s="129" t="s">
        <v>846</v>
      </c>
      <c r="B1100" s="125"/>
      <c r="C1100" s="125"/>
      <c r="D1100" s="126"/>
    </row>
    <row r="1101" ht="20.1" customHeight="1" spans="1:4">
      <c r="A1101" s="129" t="s">
        <v>847</v>
      </c>
      <c r="B1101" s="125"/>
      <c r="C1101" s="125"/>
      <c r="D1101" s="126"/>
    </row>
    <row r="1102" ht="20.1" customHeight="1" spans="1:4">
      <c r="A1102" s="129" t="s">
        <v>1072</v>
      </c>
      <c r="B1102" s="125"/>
      <c r="C1102" s="125"/>
      <c r="D1102" s="126"/>
    </row>
    <row r="1103" ht="20.1" customHeight="1" spans="1:4">
      <c r="A1103" s="129" t="s">
        <v>1073</v>
      </c>
      <c r="B1103" s="125"/>
      <c r="C1103" s="125"/>
      <c r="D1103" s="126"/>
    </row>
    <row r="1104" ht="20.1" customHeight="1" spans="1:4">
      <c r="A1104" s="129" t="s">
        <v>1074</v>
      </c>
      <c r="B1104" s="125"/>
      <c r="C1104" s="125"/>
      <c r="D1104" s="126"/>
    </row>
    <row r="1105" ht="20.1" customHeight="1" spans="1:4">
      <c r="A1105" s="129" t="s">
        <v>1075</v>
      </c>
      <c r="B1105" s="125">
        <f>SUM(B1106:B1111)</f>
        <v>0</v>
      </c>
      <c r="C1105" s="125">
        <f>SUM(C1106:C1111)</f>
        <v>258</v>
      </c>
      <c r="D1105" s="126"/>
    </row>
    <row r="1106" ht="20.1" customHeight="1" spans="1:4">
      <c r="A1106" s="129" t="s">
        <v>1076</v>
      </c>
      <c r="B1106" s="125"/>
      <c r="C1106" s="125"/>
      <c r="D1106" s="126"/>
    </row>
    <row r="1107" ht="20.1" customHeight="1" spans="1:4">
      <c r="A1107" s="129" t="s">
        <v>1077</v>
      </c>
      <c r="B1107" s="125"/>
      <c r="C1107" s="125"/>
      <c r="D1107" s="126"/>
    </row>
    <row r="1108" ht="20.1" customHeight="1" spans="1:4">
      <c r="A1108" s="129" t="s">
        <v>1078</v>
      </c>
      <c r="B1108" s="125"/>
      <c r="C1108" s="125"/>
      <c r="D1108" s="126"/>
    </row>
    <row r="1109" ht="20.1" customHeight="1" spans="1:4">
      <c r="A1109" s="129" t="s">
        <v>1079</v>
      </c>
      <c r="B1109" s="125"/>
      <c r="C1109" s="125"/>
      <c r="D1109" s="126"/>
    </row>
    <row r="1110" ht="20.1" customHeight="1" spans="1:4">
      <c r="A1110" s="129" t="s">
        <v>1080</v>
      </c>
      <c r="B1110" s="125"/>
      <c r="C1110" s="125"/>
      <c r="D1110" s="126"/>
    </row>
    <row r="1111" ht="20.1" customHeight="1" spans="1:4">
      <c r="A1111" s="129" t="s">
        <v>1081</v>
      </c>
      <c r="B1111" s="125"/>
      <c r="C1111" s="125">
        <v>258</v>
      </c>
      <c r="D1111" s="126"/>
    </row>
    <row r="1112" ht="20.1" customHeight="1" spans="1:4">
      <c r="A1112" s="129" t="s">
        <v>1082</v>
      </c>
      <c r="B1112" s="125">
        <f>B1113+B1123+B1130+B1136</f>
        <v>0</v>
      </c>
      <c r="C1112" s="125">
        <f>C1113+C1123+C1130+C1136</f>
        <v>0</v>
      </c>
      <c r="D1112" s="126"/>
    </row>
    <row r="1113" ht="20.1" customHeight="1" spans="1:4">
      <c r="A1113" s="129" t="s">
        <v>1083</v>
      </c>
      <c r="B1113" s="125">
        <f>SUM(B1114:B1122)</f>
        <v>0</v>
      </c>
      <c r="C1113" s="125">
        <f>SUM(C1114:C1122)</f>
        <v>0</v>
      </c>
      <c r="D1113" s="126"/>
    </row>
    <row r="1114" ht="20.1" customHeight="1" spans="1:4">
      <c r="A1114" s="129" t="s">
        <v>845</v>
      </c>
      <c r="B1114" s="125"/>
      <c r="C1114" s="125"/>
      <c r="D1114" s="126"/>
    </row>
    <row r="1115" ht="20.1" customHeight="1" spans="1:4">
      <c r="A1115" s="129" t="s">
        <v>846</v>
      </c>
      <c r="B1115" s="125"/>
      <c r="C1115" s="125"/>
      <c r="D1115" s="126"/>
    </row>
    <row r="1116" ht="20.1" customHeight="1" spans="1:4">
      <c r="A1116" s="129" t="s">
        <v>847</v>
      </c>
      <c r="B1116" s="125"/>
      <c r="C1116" s="125"/>
      <c r="D1116" s="126"/>
    </row>
    <row r="1117" ht="20.1" customHeight="1" spans="1:4">
      <c r="A1117" s="129" t="s">
        <v>1084</v>
      </c>
      <c r="B1117" s="125"/>
      <c r="C1117" s="125"/>
      <c r="D1117" s="126"/>
    </row>
    <row r="1118" ht="20.1" customHeight="1" spans="1:4">
      <c r="A1118" s="129" t="s">
        <v>1085</v>
      </c>
      <c r="B1118" s="125"/>
      <c r="C1118" s="125"/>
      <c r="D1118" s="126"/>
    </row>
    <row r="1119" ht="20.1" customHeight="1" spans="1:4">
      <c r="A1119" s="129" t="s">
        <v>1086</v>
      </c>
      <c r="B1119" s="125"/>
      <c r="C1119" s="125"/>
      <c r="D1119" s="126"/>
    </row>
    <row r="1120" ht="20.1" customHeight="1" spans="1:4">
      <c r="A1120" s="129" t="s">
        <v>1087</v>
      </c>
      <c r="B1120" s="125"/>
      <c r="C1120" s="125"/>
      <c r="D1120" s="126"/>
    </row>
    <row r="1121" ht="20.1" customHeight="1" spans="1:4">
      <c r="A1121" s="129" t="s">
        <v>865</v>
      </c>
      <c r="B1121" s="125"/>
      <c r="C1121" s="125"/>
      <c r="D1121" s="126"/>
    </row>
    <row r="1122" ht="20.1" customHeight="1" spans="1:4">
      <c r="A1122" s="129" t="s">
        <v>1088</v>
      </c>
      <c r="B1122" s="125"/>
      <c r="C1122" s="125"/>
      <c r="D1122" s="126"/>
    </row>
    <row r="1123" ht="20.1" customHeight="1" spans="1:4">
      <c r="A1123" s="129" t="s">
        <v>1089</v>
      </c>
      <c r="B1123" s="125">
        <f>SUM(B1124:B1129)</f>
        <v>0</v>
      </c>
      <c r="C1123" s="125">
        <f>SUM(C1124:C1129)</f>
        <v>0</v>
      </c>
      <c r="D1123" s="126"/>
    </row>
    <row r="1124" ht="20.1" customHeight="1" spans="1:4">
      <c r="A1124" s="129" t="s">
        <v>845</v>
      </c>
      <c r="B1124" s="125"/>
      <c r="C1124" s="125"/>
      <c r="D1124" s="126"/>
    </row>
    <row r="1125" ht="20.1" customHeight="1" spans="1:4">
      <c r="A1125" s="129" t="s">
        <v>846</v>
      </c>
      <c r="B1125" s="125"/>
      <c r="C1125" s="125"/>
      <c r="D1125" s="126"/>
    </row>
    <row r="1126" ht="20.1" customHeight="1" spans="1:4">
      <c r="A1126" s="129" t="s">
        <v>847</v>
      </c>
      <c r="B1126" s="125"/>
      <c r="C1126" s="125"/>
      <c r="D1126" s="126"/>
    </row>
    <row r="1127" ht="20.1" customHeight="1" spans="1:4">
      <c r="A1127" s="129" t="s">
        <v>1090</v>
      </c>
      <c r="B1127" s="125"/>
      <c r="C1127" s="125"/>
      <c r="D1127" s="126"/>
    </row>
    <row r="1128" ht="20.1" customHeight="1" spans="1:4">
      <c r="A1128" s="129" t="s">
        <v>1091</v>
      </c>
      <c r="B1128" s="125"/>
      <c r="C1128" s="125"/>
      <c r="D1128" s="126"/>
    </row>
    <row r="1129" ht="20.1" customHeight="1" spans="1:4">
      <c r="A1129" s="129" t="s">
        <v>1092</v>
      </c>
      <c r="B1129" s="125"/>
      <c r="C1129" s="125"/>
      <c r="D1129" s="126"/>
    </row>
    <row r="1130" ht="20.1" customHeight="1" spans="1:4">
      <c r="A1130" s="129" t="s">
        <v>1093</v>
      </c>
      <c r="B1130" s="125">
        <f>SUM(B1131:B1135)</f>
        <v>0</v>
      </c>
      <c r="C1130" s="125">
        <f>SUM(C1131:C1135)</f>
        <v>0</v>
      </c>
      <c r="D1130" s="126"/>
    </row>
    <row r="1131" ht="20.1" customHeight="1" spans="1:4">
      <c r="A1131" s="129" t="s">
        <v>845</v>
      </c>
      <c r="B1131" s="125"/>
      <c r="C1131" s="125"/>
      <c r="D1131" s="126"/>
    </row>
    <row r="1132" ht="20.1" customHeight="1" spans="1:4">
      <c r="A1132" s="129" t="s">
        <v>846</v>
      </c>
      <c r="B1132" s="125"/>
      <c r="C1132" s="125"/>
      <c r="D1132" s="126"/>
    </row>
    <row r="1133" ht="20.1" customHeight="1" spans="1:4">
      <c r="A1133" s="129" t="s">
        <v>847</v>
      </c>
      <c r="B1133" s="125"/>
      <c r="C1133" s="125"/>
      <c r="D1133" s="126"/>
    </row>
    <row r="1134" ht="20.1" customHeight="1" spans="1:4">
      <c r="A1134" s="129" t="s">
        <v>1094</v>
      </c>
      <c r="B1134" s="125"/>
      <c r="C1134" s="125"/>
      <c r="D1134" s="126"/>
    </row>
    <row r="1135" ht="20.1" customHeight="1" spans="1:4">
      <c r="A1135" s="129" t="s">
        <v>1095</v>
      </c>
      <c r="B1135" s="125"/>
      <c r="C1135" s="125"/>
      <c r="D1135" s="126"/>
    </row>
    <row r="1136" ht="20.1" customHeight="1" spans="1:4">
      <c r="A1136" s="129" t="s">
        <v>1096</v>
      </c>
      <c r="B1136" s="125"/>
      <c r="C1136" s="125"/>
      <c r="D1136" s="126"/>
    </row>
    <row r="1137" ht="20.1" customHeight="1" spans="1:4">
      <c r="A1137" s="129" t="s">
        <v>1097</v>
      </c>
      <c r="B1137" s="125"/>
      <c r="C1137" s="125"/>
      <c r="D1137" s="126"/>
    </row>
    <row r="1138" ht="20.1" customHeight="1" spans="1:4">
      <c r="A1138" s="129" t="s">
        <v>1098</v>
      </c>
      <c r="B1138" s="125"/>
      <c r="C1138" s="125"/>
      <c r="D1138" s="126"/>
    </row>
    <row r="1139" ht="20.1" customHeight="1" spans="1:4">
      <c r="A1139" s="129" t="s">
        <v>1099</v>
      </c>
      <c r="B1139" s="125"/>
      <c r="C1139" s="125"/>
      <c r="D1139" s="126"/>
    </row>
    <row r="1140" ht="20.1" customHeight="1" spans="1:4">
      <c r="A1140" s="129" t="s">
        <v>1100</v>
      </c>
      <c r="B1140" s="125"/>
      <c r="C1140" s="125"/>
      <c r="D1140" s="126"/>
    </row>
    <row r="1141" ht="20.1" customHeight="1" spans="1:4">
      <c r="A1141" s="129" t="s">
        <v>845</v>
      </c>
      <c r="B1141" s="125"/>
      <c r="C1141" s="125"/>
      <c r="D1141" s="126"/>
    </row>
    <row r="1142" ht="20.1" customHeight="1" spans="1:4">
      <c r="A1142" s="129" t="s">
        <v>846</v>
      </c>
      <c r="B1142" s="125"/>
      <c r="C1142" s="125"/>
      <c r="D1142" s="126"/>
    </row>
    <row r="1143" ht="20.1" customHeight="1" spans="1:4">
      <c r="A1143" s="129" t="s">
        <v>847</v>
      </c>
      <c r="B1143" s="125"/>
      <c r="C1143" s="125"/>
      <c r="D1143" s="126"/>
    </row>
    <row r="1144" ht="20.1" customHeight="1" spans="1:4">
      <c r="A1144" s="129" t="s">
        <v>1101</v>
      </c>
      <c r="B1144" s="125"/>
      <c r="C1144" s="125"/>
      <c r="D1144" s="126"/>
    </row>
    <row r="1145" ht="20.1" customHeight="1" spans="1:4">
      <c r="A1145" s="129" t="s">
        <v>865</v>
      </c>
      <c r="B1145" s="125"/>
      <c r="C1145" s="125"/>
      <c r="D1145" s="126"/>
    </row>
    <row r="1146" ht="20.1" customHeight="1" spans="1:4">
      <c r="A1146" s="129" t="s">
        <v>1102</v>
      </c>
      <c r="B1146" s="125"/>
      <c r="C1146" s="125"/>
      <c r="D1146" s="126"/>
    </row>
    <row r="1147" ht="20.1" customHeight="1" spans="1:4">
      <c r="A1147" s="129" t="s">
        <v>1103</v>
      </c>
      <c r="B1147" s="125"/>
      <c r="C1147" s="125"/>
      <c r="D1147" s="126"/>
    </row>
    <row r="1148" ht="20.1" customHeight="1" spans="1:4">
      <c r="A1148" s="129" t="s">
        <v>1104</v>
      </c>
      <c r="B1148" s="125"/>
      <c r="C1148" s="125"/>
      <c r="D1148" s="126"/>
    </row>
    <row r="1149" ht="20.1" customHeight="1" spans="1:4">
      <c r="A1149" s="129" t="s">
        <v>1105</v>
      </c>
      <c r="B1149" s="125"/>
      <c r="C1149" s="125"/>
      <c r="D1149" s="126"/>
    </row>
    <row r="1150" ht="20.1" customHeight="1" spans="1:4">
      <c r="A1150" s="129" t="s">
        <v>1106</v>
      </c>
      <c r="B1150" s="125"/>
      <c r="C1150" s="125"/>
      <c r="D1150" s="126"/>
    </row>
    <row r="1151" ht="20.1" customHeight="1" spans="1:4">
      <c r="A1151" s="129" t="s">
        <v>1107</v>
      </c>
      <c r="B1151" s="125"/>
      <c r="C1151" s="125"/>
      <c r="D1151" s="126"/>
    </row>
    <row r="1152" ht="20.1" customHeight="1" spans="1:4">
      <c r="A1152" s="129" t="s">
        <v>1108</v>
      </c>
      <c r="B1152" s="125"/>
      <c r="C1152" s="125"/>
      <c r="D1152" s="126"/>
    </row>
    <row r="1153" ht="20.1" customHeight="1" spans="1:4">
      <c r="A1153" s="129" t="s">
        <v>1109</v>
      </c>
      <c r="B1153" s="125"/>
      <c r="C1153" s="125"/>
      <c r="D1153" s="126"/>
    </row>
    <row r="1154" ht="20.1" customHeight="1" spans="1:4">
      <c r="A1154" s="129" t="s">
        <v>1110</v>
      </c>
      <c r="B1154" s="125"/>
      <c r="C1154" s="125"/>
      <c r="D1154" s="126"/>
    </row>
    <row r="1155" ht="20.1" customHeight="1" spans="1:4">
      <c r="A1155" s="129" t="s">
        <v>1111</v>
      </c>
      <c r="B1155" s="125"/>
      <c r="C1155" s="125"/>
      <c r="D1155" s="126"/>
    </row>
    <row r="1156" ht="20.1" customHeight="1" spans="1:4">
      <c r="A1156" s="129" t="s">
        <v>1112</v>
      </c>
      <c r="B1156" s="125"/>
      <c r="C1156" s="125"/>
      <c r="D1156" s="126"/>
    </row>
    <row r="1157" ht="20.1" customHeight="1" spans="1:4">
      <c r="A1157" s="129" t="s">
        <v>1113</v>
      </c>
      <c r="B1157" s="125"/>
      <c r="C1157" s="125"/>
      <c r="D1157" s="126"/>
    </row>
    <row r="1158" ht="20.1" customHeight="1" spans="1:4">
      <c r="A1158" s="129" t="s">
        <v>1114</v>
      </c>
      <c r="B1158" s="125"/>
      <c r="C1158" s="125"/>
      <c r="D1158" s="126"/>
    </row>
    <row r="1159" ht="20.1" customHeight="1" spans="1:4">
      <c r="A1159" s="129" t="s">
        <v>1115</v>
      </c>
      <c r="B1159" s="125"/>
      <c r="C1159" s="125"/>
      <c r="D1159" s="126"/>
    </row>
    <row r="1160" ht="20.1" customHeight="1" spans="1:4">
      <c r="A1160" s="129" t="s">
        <v>864</v>
      </c>
      <c r="B1160" s="125"/>
      <c r="C1160" s="125"/>
      <c r="D1160" s="126"/>
    </row>
    <row r="1161" ht="20.1" customHeight="1" spans="1:4">
      <c r="A1161" s="129" t="s">
        <v>1116</v>
      </c>
      <c r="B1161" s="125"/>
      <c r="C1161" s="125"/>
      <c r="D1161" s="126"/>
    </row>
    <row r="1162" ht="20.1" customHeight="1" spans="1:4">
      <c r="A1162" s="129" t="s">
        <v>1117</v>
      </c>
      <c r="B1162" s="125"/>
      <c r="C1162" s="125"/>
      <c r="D1162" s="126"/>
    </row>
    <row r="1163" ht="20.1" customHeight="1" spans="1:4">
      <c r="A1163" s="129" t="s">
        <v>1118</v>
      </c>
      <c r="B1163" s="125"/>
      <c r="C1163" s="125"/>
      <c r="D1163" s="126"/>
    </row>
    <row r="1164" ht="20.1" customHeight="1" spans="1:4">
      <c r="A1164" s="129" t="s">
        <v>1119</v>
      </c>
      <c r="B1164" s="125">
        <f>SUM(B1165,B1205,B1214,B1227,B1241)</f>
        <v>70</v>
      </c>
      <c r="C1164" s="125">
        <f>SUM(C1165,C1205,C1214,C1227,C1241)</f>
        <v>230</v>
      </c>
      <c r="D1164" s="126">
        <f t="shared" ref="D1164:D1185" si="11">C1164/B1164-1</f>
        <v>2.28571428571429</v>
      </c>
    </row>
    <row r="1165" ht="20.1" customHeight="1" spans="1:4">
      <c r="A1165" s="129" t="s">
        <v>1120</v>
      </c>
      <c r="B1165" s="125">
        <f>SUM(B1166:B1185)</f>
        <v>70</v>
      </c>
      <c r="C1165" s="125">
        <f>SUM(C1166:C1185)</f>
        <v>230</v>
      </c>
      <c r="D1165" s="126">
        <f t="shared" si="11"/>
        <v>2.28571428571429</v>
      </c>
    </row>
    <row r="1166" ht="20.1" customHeight="1" spans="1:4">
      <c r="A1166" s="129" t="s">
        <v>845</v>
      </c>
      <c r="B1166" s="125"/>
      <c r="C1166" s="125"/>
      <c r="D1166" s="126"/>
    </row>
    <row r="1167" ht="20.1" customHeight="1" spans="1:4">
      <c r="A1167" s="129" t="s">
        <v>846</v>
      </c>
      <c r="B1167" s="125"/>
      <c r="C1167" s="125"/>
      <c r="D1167" s="126"/>
    </row>
    <row r="1168" ht="20.1" customHeight="1" spans="1:4">
      <c r="A1168" s="129" t="s">
        <v>847</v>
      </c>
      <c r="B1168" s="125"/>
      <c r="C1168" s="125"/>
      <c r="D1168" s="126"/>
    </row>
    <row r="1169" ht="20.1" customHeight="1" spans="1:4">
      <c r="A1169" s="129" t="s">
        <v>1121</v>
      </c>
      <c r="B1169" s="125"/>
      <c r="C1169" s="125"/>
      <c r="D1169" s="126"/>
    </row>
    <row r="1170" ht="20.1" customHeight="1" spans="1:4">
      <c r="A1170" s="129" t="s">
        <v>1122</v>
      </c>
      <c r="B1170" s="125"/>
      <c r="C1170" s="125"/>
      <c r="D1170" s="126"/>
    </row>
    <row r="1171" ht="20.1" customHeight="1" spans="1:4">
      <c r="A1171" s="129" t="s">
        <v>1123</v>
      </c>
      <c r="B1171" s="125"/>
      <c r="C1171" s="125"/>
      <c r="D1171" s="126"/>
    </row>
    <row r="1172" ht="20.1" customHeight="1" spans="1:4">
      <c r="A1172" s="129" t="s">
        <v>1124</v>
      </c>
      <c r="B1172" s="125"/>
      <c r="C1172" s="125"/>
      <c r="D1172" s="126"/>
    </row>
    <row r="1173" ht="20.1" customHeight="1" spans="1:4">
      <c r="A1173" s="129" t="s">
        <v>1125</v>
      </c>
      <c r="B1173" s="125"/>
      <c r="C1173" s="125"/>
      <c r="D1173" s="126"/>
    </row>
    <row r="1174" ht="20.1" customHeight="1" spans="1:4">
      <c r="A1174" s="129" t="s">
        <v>1126</v>
      </c>
      <c r="B1174" s="125"/>
      <c r="C1174" s="125"/>
      <c r="D1174" s="126"/>
    </row>
    <row r="1175" ht="20.1" customHeight="1" spans="1:4">
      <c r="A1175" s="129" t="s">
        <v>1127</v>
      </c>
      <c r="B1175" s="125"/>
      <c r="C1175" s="125"/>
      <c r="D1175" s="126"/>
    </row>
    <row r="1176" ht="20.1" customHeight="1" spans="1:4">
      <c r="A1176" s="129" t="s">
        <v>1128</v>
      </c>
      <c r="B1176" s="125"/>
      <c r="C1176" s="125"/>
      <c r="D1176" s="126"/>
    </row>
    <row r="1177" ht="20.1" customHeight="1" spans="1:4">
      <c r="A1177" s="129" t="s">
        <v>1129</v>
      </c>
      <c r="B1177" s="125"/>
      <c r="C1177" s="125"/>
      <c r="D1177" s="126"/>
    </row>
    <row r="1178" ht="20.1" customHeight="1" spans="1:4">
      <c r="A1178" s="129" t="s">
        <v>1130</v>
      </c>
      <c r="B1178" s="125"/>
      <c r="C1178" s="125"/>
      <c r="D1178" s="126"/>
    </row>
    <row r="1179" ht="20.1" customHeight="1" spans="1:4">
      <c r="A1179" s="129" t="s">
        <v>1131</v>
      </c>
      <c r="B1179" s="125"/>
      <c r="C1179" s="125"/>
      <c r="D1179" s="126"/>
    </row>
    <row r="1180" ht="20.1" customHeight="1" spans="1:4">
      <c r="A1180" s="129" t="s">
        <v>1132</v>
      </c>
      <c r="B1180" s="125"/>
      <c r="C1180" s="125"/>
      <c r="D1180" s="126"/>
    </row>
    <row r="1181" ht="20.1" customHeight="1" spans="1:4">
      <c r="A1181" s="129" t="s">
        <v>1133</v>
      </c>
      <c r="B1181" s="125"/>
      <c r="C1181" s="125"/>
      <c r="D1181" s="126"/>
    </row>
    <row r="1182" ht="20.1" customHeight="1" spans="1:4">
      <c r="A1182" s="129" t="s">
        <v>1134</v>
      </c>
      <c r="B1182" s="125"/>
      <c r="C1182" s="125"/>
      <c r="D1182" s="126"/>
    </row>
    <row r="1183" ht="20.1" customHeight="1" spans="1:4">
      <c r="A1183" s="129" t="s">
        <v>1135</v>
      </c>
      <c r="B1183" s="125"/>
      <c r="C1183" s="125"/>
      <c r="D1183" s="126"/>
    </row>
    <row r="1184" ht="20.1" customHeight="1" spans="1:4">
      <c r="A1184" s="129" t="s">
        <v>865</v>
      </c>
      <c r="B1184" s="125"/>
      <c r="C1184" s="125"/>
      <c r="D1184" s="126"/>
    </row>
    <row r="1185" ht="20.1" customHeight="1" spans="1:4">
      <c r="A1185" s="129" t="s">
        <v>1136</v>
      </c>
      <c r="B1185" s="125">
        <v>70</v>
      </c>
      <c r="C1185" s="125">
        <v>230</v>
      </c>
      <c r="D1185" s="126">
        <f t="shared" si="11"/>
        <v>2.28571428571429</v>
      </c>
    </row>
    <row r="1186" ht="20.1" customHeight="1" spans="1:4">
      <c r="A1186" s="129" t="s">
        <v>1137</v>
      </c>
      <c r="B1186" s="125"/>
      <c r="C1186" s="125"/>
      <c r="D1186" s="126"/>
    </row>
    <row r="1187" ht="20.1" customHeight="1" spans="1:4">
      <c r="A1187" s="129" t="s">
        <v>845</v>
      </c>
      <c r="B1187" s="125"/>
      <c r="C1187" s="125"/>
      <c r="D1187" s="126"/>
    </row>
    <row r="1188" ht="20.1" customHeight="1" spans="1:4">
      <c r="A1188" s="129" t="s">
        <v>846</v>
      </c>
      <c r="B1188" s="125"/>
      <c r="C1188" s="125"/>
      <c r="D1188" s="126"/>
    </row>
    <row r="1189" ht="20.1" customHeight="1" spans="1:4">
      <c r="A1189" s="129" t="s">
        <v>847</v>
      </c>
      <c r="B1189" s="125"/>
      <c r="C1189" s="125"/>
      <c r="D1189" s="126"/>
    </row>
    <row r="1190" ht="20.1" customHeight="1" spans="1:4">
      <c r="A1190" s="129" t="s">
        <v>1138</v>
      </c>
      <c r="B1190" s="125"/>
      <c r="C1190" s="125"/>
      <c r="D1190" s="126"/>
    </row>
    <row r="1191" ht="20.1" customHeight="1" spans="1:4">
      <c r="A1191" s="129" t="s">
        <v>1139</v>
      </c>
      <c r="B1191" s="125"/>
      <c r="C1191" s="125"/>
      <c r="D1191" s="126"/>
    </row>
    <row r="1192" ht="20.1" customHeight="1" spans="1:4">
      <c r="A1192" s="129" t="s">
        <v>1140</v>
      </c>
      <c r="B1192" s="125"/>
      <c r="C1192" s="125"/>
      <c r="D1192" s="126"/>
    </row>
    <row r="1193" ht="20.1" customHeight="1" spans="1:4">
      <c r="A1193" s="129" t="s">
        <v>1141</v>
      </c>
      <c r="B1193" s="125"/>
      <c r="C1193" s="125"/>
      <c r="D1193" s="126"/>
    </row>
    <row r="1194" ht="20.1" customHeight="1" spans="1:4">
      <c r="A1194" s="129" t="s">
        <v>1142</v>
      </c>
      <c r="B1194" s="125"/>
      <c r="C1194" s="125"/>
      <c r="D1194" s="126"/>
    </row>
    <row r="1195" ht="20.1" customHeight="1" spans="1:4">
      <c r="A1195" s="129" t="s">
        <v>1143</v>
      </c>
      <c r="B1195" s="125"/>
      <c r="C1195" s="125"/>
      <c r="D1195" s="126"/>
    </row>
    <row r="1196" ht="20.1" customHeight="1" spans="1:4">
      <c r="A1196" s="129" t="s">
        <v>1144</v>
      </c>
      <c r="B1196" s="125"/>
      <c r="C1196" s="125"/>
      <c r="D1196" s="126"/>
    </row>
    <row r="1197" ht="20.1" customHeight="1" spans="1:4">
      <c r="A1197" s="129" t="s">
        <v>1145</v>
      </c>
      <c r="B1197" s="125"/>
      <c r="C1197" s="125"/>
      <c r="D1197" s="126"/>
    </row>
    <row r="1198" ht="20.1" customHeight="1" spans="1:4">
      <c r="A1198" s="129" t="s">
        <v>1146</v>
      </c>
      <c r="B1198" s="125"/>
      <c r="C1198" s="125"/>
      <c r="D1198" s="126"/>
    </row>
    <row r="1199" ht="20.1" customHeight="1" spans="1:4">
      <c r="A1199" s="129" t="s">
        <v>1147</v>
      </c>
      <c r="B1199" s="125"/>
      <c r="C1199" s="125"/>
      <c r="D1199" s="126"/>
    </row>
    <row r="1200" ht="20.1" customHeight="1" spans="1:4">
      <c r="A1200" s="129" t="s">
        <v>1148</v>
      </c>
      <c r="B1200" s="125"/>
      <c r="C1200" s="125"/>
      <c r="D1200" s="126"/>
    </row>
    <row r="1201" ht="20.1" customHeight="1" spans="1:4">
      <c r="A1201" s="129" t="s">
        <v>1149</v>
      </c>
      <c r="B1201" s="125"/>
      <c r="C1201" s="125"/>
      <c r="D1201" s="126"/>
    </row>
    <row r="1202" ht="20.1" customHeight="1" spans="1:4">
      <c r="A1202" s="129" t="s">
        <v>1150</v>
      </c>
      <c r="B1202" s="125"/>
      <c r="C1202" s="125"/>
      <c r="D1202" s="126"/>
    </row>
    <row r="1203" ht="20.1" customHeight="1" spans="1:4">
      <c r="A1203" s="129" t="s">
        <v>1151</v>
      </c>
      <c r="B1203" s="125"/>
      <c r="C1203" s="125"/>
      <c r="D1203" s="126"/>
    </row>
    <row r="1204" ht="20.1" customHeight="1" spans="1:4">
      <c r="A1204" s="129" t="s">
        <v>1152</v>
      </c>
      <c r="B1204" s="125"/>
      <c r="C1204" s="125"/>
      <c r="D1204" s="126"/>
    </row>
    <row r="1205" ht="20.1" customHeight="1" spans="1:4">
      <c r="A1205" s="129" t="s">
        <v>865</v>
      </c>
      <c r="B1205" s="125"/>
      <c r="C1205" s="125"/>
      <c r="D1205" s="126"/>
    </row>
    <row r="1206" ht="20.1" customHeight="1" spans="1:4">
      <c r="A1206" s="129" t="s">
        <v>1153</v>
      </c>
      <c r="B1206" s="125"/>
      <c r="C1206" s="125"/>
      <c r="D1206" s="126"/>
    </row>
    <row r="1207" ht="20.1" customHeight="1" spans="1:4">
      <c r="A1207" s="129" t="s">
        <v>1154</v>
      </c>
      <c r="B1207" s="125"/>
      <c r="C1207" s="125"/>
      <c r="D1207" s="126"/>
    </row>
    <row r="1208" ht="20.1" customHeight="1" spans="1:4">
      <c r="A1208" s="129" t="s">
        <v>845</v>
      </c>
      <c r="B1208" s="125"/>
      <c r="C1208" s="125"/>
      <c r="D1208" s="126"/>
    </row>
    <row r="1209" ht="20.1" customHeight="1" spans="1:4">
      <c r="A1209" s="129" t="s">
        <v>846</v>
      </c>
      <c r="B1209" s="125"/>
      <c r="C1209" s="125"/>
      <c r="D1209" s="126"/>
    </row>
    <row r="1210" ht="20.1" customHeight="1" spans="1:4">
      <c r="A1210" s="129" t="s">
        <v>847</v>
      </c>
      <c r="B1210" s="125"/>
      <c r="C1210" s="125"/>
      <c r="D1210" s="126"/>
    </row>
    <row r="1211" ht="20.1" customHeight="1" spans="1:4">
      <c r="A1211" s="129" t="s">
        <v>1155</v>
      </c>
      <c r="B1211" s="125"/>
      <c r="C1211" s="125"/>
      <c r="D1211" s="126"/>
    </row>
    <row r="1212" ht="20.1" customHeight="1" spans="1:4">
      <c r="A1212" s="129" t="s">
        <v>1156</v>
      </c>
      <c r="B1212" s="125"/>
      <c r="C1212" s="125"/>
      <c r="D1212" s="126"/>
    </row>
    <row r="1213" ht="20.1" customHeight="1" spans="1:4">
      <c r="A1213" s="129" t="s">
        <v>1157</v>
      </c>
      <c r="B1213" s="125"/>
      <c r="C1213" s="125"/>
      <c r="D1213" s="126"/>
    </row>
    <row r="1214" ht="20.1" customHeight="1" spans="1:4">
      <c r="A1214" s="129" t="s">
        <v>865</v>
      </c>
      <c r="B1214" s="125"/>
      <c r="C1214" s="125"/>
      <c r="D1214" s="126"/>
    </row>
    <row r="1215" ht="20.1" customHeight="1" spans="1:4">
      <c r="A1215" s="129" t="s">
        <v>1158</v>
      </c>
      <c r="B1215" s="125"/>
      <c r="C1215" s="125"/>
      <c r="D1215" s="126"/>
    </row>
    <row r="1216" ht="20.1" customHeight="1" spans="1:4">
      <c r="A1216" s="129" t="s">
        <v>1159</v>
      </c>
      <c r="B1216" s="125"/>
      <c r="C1216" s="125"/>
      <c r="D1216" s="126"/>
    </row>
    <row r="1217" ht="20.1" customHeight="1" spans="1:4">
      <c r="A1217" s="129" t="s">
        <v>845</v>
      </c>
      <c r="B1217" s="125"/>
      <c r="C1217" s="125"/>
      <c r="D1217" s="126"/>
    </row>
    <row r="1218" ht="20.1" customHeight="1" spans="1:4">
      <c r="A1218" s="129" t="s">
        <v>846</v>
      </c>
      <c r="B1218" s="125"/>
      <c r="C1218" s="125"/>
      <c r="D1218" s="126"/>
    </row>
    <row r="1219" ht="20.1" customHeight="1" spans="1:4">
      <c r="A1219" s="129" t="s">
        <v>847</v>
      </c>
      <c r="B1219" s="125"/>
      <c r="C1219" s="125"/>
      <c r="D1219" s="126"/>
    </row>
    <row r="1220" ht="20.1" customHeight="1" spans="1:4">
      <c r="A1220" s="129" t="s">
        <v>1160</v>
      </c>
      <c r="B1220" s="125"/>
      <c r="C1220" s="125"/>
      <c r="D1220" s="126"/>
    </row>
    <row r="1221" ht="20.1" customHeight="1" spans="1:4">
      <c r="A1221" s="129" t="s">
        <v>1161</v>
      </c>
      <c r="B1221" s="125"/>
      <c r="C1221" s="125"/>
      <c r="D1221" s="126"/>
    </row>
    <row r="1222" ht="20.1" customHeight="1" spans="1:4">
      <c r="A1222" s="129" t="s">
        <v>1162</v>
      </c>
      <c r="B1222" s="125"/>
      <c r="C1222" s="125"/>
      <c r="D1222" s="126"/>
    </row>
    <row r="1223" ht="20.1" customHeight="1" spans="1:4">
      <c r="A1223" s="129" t="s">
        <v>1163</v>
      </c>
      <c r="B1223" s="125"/>
      <c r="C1223" s="125"/>
      <c r="D1223" s="126"/>
    </row>
    <row r="1224" ht="20.1" customHeight="1" spans="1:4">
      <c r="A1224" s="129" t="s">
        <v>1164</v>
      </c>
      <c r="B1224" s="125"/>
      <c r="C1224" s="125"/>
      <c r="D1224" s="126"/>
    </row>
    <row r="1225" ht="20.1" customHeight="1" spans="1:4">
      <c r="A1225" s="129" t="s">
        <v>1165</v>
      </c>
      <c r="B1225" s="125"/>
      <c r="C1225" s="125"/>
      <c r="D1225" s="126"/>
    </row>
    <row r="1226" ht="20.1" customHeight="1" spans="1:4">
      <c r="A1226" s="129" t="s">
        <v>1166</v>
      </c>
      <c r="B1226" s="125"/>
      <c r="C1226" s="125"/>
      <c r="D1226" s="126"/>
    </row>
    <row r="1227" ht="20.1" customHeight="1" spans="1:4">
      <c r="A1227" s="129" t="s">
        <v>1167</v>
      </c>
      <c r="B1227" s="125"/>
      <c r="C1227" s="125"/>
      <c r="D1227" s="126"/>
    </row>
    <row r="1228" ht="20.1" customHeight="1" spans="1:4">
      <c r="A1228" s="129" t="s">
        <v>1168</v>
      </c>
      <c r="B1228" s="125"/>
      <c r="C1228" s="125"/>
      <c r="D1228" s="126"/>
    </row>
    <row r="1229" ht="20.1" customHeight="1" spans="1:4">
      <c r="A1229" s="129" t="s">
        <v>1169</v>
      </c>
      <c r="B1229" s="125"/>
      <c r="C1229" s="125"/>
      <c r="D1229" s="126"/>
    </row>
    <row r="1230" ht="20.1" customHeight="1" spans="1:4">
      <c r="A1230" s="129" t="s">
        <v>845</v>
      </c>
      <c r="B1230" s="125"/>
      <c r="C1230" s="125"/>
      <c r="D1230" s="126"/>
    </row>
    <row r="1231" ht="20.1" customHeight="1" spans="1:4">
      <c r="A1231" s="129" t="s">
        <v>846</v>
      </c>
      <c r="B1231" s="125"/>
      <c r="C1231" s="125"/>
      <c r="D1231" s="126"/>
    </row>
    <row r="1232" ht="20.1" customHeight="1" spans="1:4">
      <c r="A1232" s="129" t="s">
        <v>847</v>
      </c>
      <c r="B1232" s="125"/>
      <c r="C1232" s="125"/>
      <c r="D1232" s="126"/>
    </row>
    <row r="1233" ht="20.1" customHeight="1" spans="1:4">
      <c r="A1233" s="129" t="s">
        <v>1170</v>
      </c>
      <c r="B1233" s="125"/>
      <c r="C1233" s="125"/>
      <c r="D1233" s="126"/>
    </row>
    <row r="1234" ht="20.1" customHeight="1" spans="1:4">
      <c r="A1234" s="129" t="s">
        <v>1171</v>
      </c>
      <c r="B1234" s="125"/>
      <c r="C1234" s="125"/>
      <c r="D1234" s="126"/>
    </row>
    <row r="1235" ht="20.1" customHeight="1" spans="1:4">
      <c r="A1235" s="129" t="s">
        <v>1172</v>
      </c>
      <c r="B1235" s="125"/>
      <c r="C1235" s="125"/>
      <c r="D1235" s="126"/>
    </row>
    <row r="1236" ht="20.1" customHeight="1" spans="1:4">
      <c r="A1236" s="129" t="s">
        <v>1173</v>
      </c>
      <c r="B1236" s="125"/>
      <c r="C1236" s="125"/>
      <c r="D1236" s="126"/>
    </row>
    <row r="1237" ht="20.1" customHeight="1" spans="1:4">
      <c r="A1237" s="129" t="s">
        <v>1174</v>
      </c>
      <c r="B1237" s="125"/>
      <c r="C1237" s="125"/>
      <c r="D1237" s="126"/>
    </row>
    <row r="1238" ht="20.1" customHeight="1" spans="1:4">
      <c r="A1238" s="129" t="s">
        <v>1175</v>
      </c>
      <c r="B1238" s="125"/>
      <c r="C1238" s="125"/>
      <c r="D1238" s="126"/>
    </row>
    <row r="1239" ht="20.1" customHeight="1" spans="1:4">
      <c r="A1239" s="129" t="s">
        <v>1176</v>
      </c>
      <c r="B1239" s="125"/>
      <c r="C1239" s="125"/>
      <c r="D1239" s="126"/>
    </row>
    <row r="1240" ht="20.1" customHeight="1" spans="1:4">
      <c r="A1240" s="129" t="s">
        <v>1177</v>
      </c>
      <c r="B1240" s="125"/>
      <c r="C1240" s="125"/>
      <c r="D1240" s="126"/>
    </row>
    <row r="1241" ht="20.1" customHeight="1" spans="1:4">
      <c r="A1241" s="129" t="s">
        <v>1178</v>
      </c>
      <c r="B1241" s="125"/>
      <c r="C1241" s="125"/>
      <c r="D1241" s="126"/>
    </row>
    <row r="1242" ht="20.1" customHeight="1" spans="1:4">
      <c r="A1242" s="129" t="s">
        <v>1179</v>
      </c>
      <c r="B1242" s="125"/>
      <c r="C1242" s="125"/>
      <c r="D1242" s="126"/>
    </row>
    <row r="1243" ht="20.1" customHeight="1" spans="1:4">
      <c r="A1243" s="129" t="s">
        <v>1180</v>
      </c>
      <c r="B1243" s="125"/>
      <c r="C1243" s="125"/>
      <c r="D1243" s="126"/>
    </row>
    <row r="1244" ht="20.1" customHeight="1" spans="1:4">
      <c r="A1244" s="129" t="s">
        <v>1181</v>
      </c>
      <c r="B1244" s="125"/>
      <c r="C1244" s="125"/>
      <c r="D1244" s="126"/>
    </row>
    <row r="1245" ht="20.1" customHeight="1" spans="1:4">
      <c r="A1245" s="129" t="s">
        <v>1182</v>
      </c>
      <c r="B1245" s="125"/>
      <c r="C1245" s="125"/>
      <c r="D1245" s="126"/>
    </row>
    <row r="1246" ht="20.1" customHeight="1" spans="1:4">
      <c r="A1246" s="129" t="s">
        <v>1183</v>
      </c>
      <c r="B1246" s="125"/>
      <c r="C1246" s="125"/>
      <c r="D1246" s="126"/>
    </row>
    <row r="1247" ht="20.1" customHeight="1" spans="1:4">
      <c r="A1247" s="129" t="s">
        <v>1184</v>
      </c>
      <c r="B1247" s="125"/>
      <c r="C1247" s="125"/>
      <c r="D1247" s="126"/>
    </row>
    <row r="1248" ht="20.1" customHeight="1" spans="1:4">
      <c r="A1248" s="129" t="s">
        <v>1185</v>
      </c>
      <c r="B1248" s="125"/>
      <c r="C1248" s="125"/>
      <c r="D1248" s="126"/>
    </row>
    <row r="1249" ht="20.1" customHeight="1" spans="1:4">
      <c r="A1249" s="129" t="s">
        <v>1186</v>
      </c>
      <c r="B1249" s="125"/>
      <c r="C1249" s="125"/>
      <c r="D1249" s="126"/>
    </row>
    <row r="1250" ht="20.1" customHeight="1" spans="1:4">
      <c r="A1250" s="129" t="s">
        <v>1187</v>
      </c>
      <c r="B1250" s="125"/>
      <c r="C1250" s="125"/>
      <c r="D1250" s="126"/>
    </row>
    <row r="1251" ht="20.1" customHeight="1" spans="1:4">
      <c r="A1251" s="129" t="s">
        <v>1188</v>
      </c>
      <c r="B1251" s="125"/>
      <c r="C1251" s="125"/>
      <c r="D1251" s="126"/>
    </row>
    <row r="1252" ht="20.1" customHeight="1" spans="1:4">
      <c r="A1252" s="129" t="s">
        <v>1189</v>
      </c>
      <c r="B1252" s="125"/>
      <c r="C1252" s="125"/>
      <c r="D1252" s="126"/>
    </row>
    <row r="1253" ht="20.1" customHeight="1" spans="1:4">
      <c r="A1253" s="129" t="s">
        <v>1190</v>
      </c>
      <c r="B1253" s="125"/>
      <c r="C1253" s="125"/>
      <c r="D1253" s="126"/>
    </row>
    <row r="1254" ht="20.1" customHeight="1" spans="1:4">
      <c r="A1254" s="129" t="s">
        <v>1191</v>
      </c>
      <c r="B1254" s="125"/>
      <c r="C1254" s="125"/>
      <c r="D1254" s="126"/>
    </row>
    <row r="1255" ht="20.1" customHeight="1" spans="1:4">
      <c r="A1255" s="129" t="s">
        <v>1192</v>
      </c>
      <c r="B1255" s="125"/>
      <c r="C1255" s="125"/>
      <c r="D1255" s="126"/>
    </row>
    <row r="1256" ht="20.1" customHeight="1" spans="1:4">
      <c r="A1256" s="129" t="s">
        <v>1193</v>
      </c>
      <c r="B1256" s="125"/>
      <c r="C1256" s="125"/>
      <c r="D1256" s="126"/>
    </row>
    <row r="1257" ht="20.1" customHeight="1" spans="1:4">
      <c r="A1257" s="129" t="s">
        <v>1194</v>
      </c>
      <c r="B1257" s="125"/>
      <c r="C1257" s="125"/>
      <c r="D1257" s="126"/>
    </row>
    <row r="1258" ht="20.1" customHeight="1" spans="1:4">
      <c r="A1258" s="129" t="s">
        <v>1195</v>
      </c>
      <c r="B1258" s="125"/>
      <c r="C1258" s="125"/>
      <c r="D1258" s="126"/>
    </row>
    <row r="1259" ht="20.1" customHeight="1" spans="1:4">
      <c r="A1259" s="129" t="s">
        <v>1196</v>
      </c>
      <c r="B1259" s="125"/>
      <c r="C1259" s="125"/>
      <c r="D1259" s="126"/>
    </row>
    <row r="1260" ht="20.1" customHeight="1" spans="1:4">
      <c r="A1260" s="129" t="s">
        <v>1197</v>
      </c>
      <c r="B1260" s="125"/>
      <c r="C1260" s="125"/>
      <c r="D1260" s="126"/>
    </row>
    <row r="1261" ht="20.1" customHeight="1" spans="1:4">
      <c r="A1261" s="129" t="s">
        <v>1198</v>
      </c>
      <c r="B1261" s="125"/>
      <c r="C1261" s="125"/>
      <c r="D1261" s="126"/>
    </row>
    <row r="1262" ht="20.1" customHeight="1" spans="1:4">
      <c r="A1262" s="129" t="s">
        <v>1199</v>
      </c>
      <c r="B1262" s="125"/>
      <c r="C1262" s="125"/>
      <c r="D1262" s="126"/>
    </row>
    <row r="1263" ht="20.1" customHeight="1" spans="1:4">
      <c r="A1263" s="129" t="s">
        <v>1200</v>
      </c>
      <c r="B1263" s="125"/>
      <c r="C1263" s="125"/>
      <c r="D1263" s="126"/>
    </row>
    <row r="1264" ht="20.1" customHeight="1" spans="1:4">
      <c r="A1264" s="129" t="s">
        <v>1201</v>
      </c>
      <c r="B1264" s="125"/>
      <c r="C1264" s="125"/>
      <c r="D1264" s="126"/>
    </row>
    <row r="1265" ht="20.1" customHeight="1" spans="1:4">
      <c r="A1265" s="129" t="s">
        <v>845</v>
      </c>
      <c r="B1265" s="125"/>
      <c r="C1265" s="125"/>
      <c r="D1265" s="126"/>
    </row>
    <row r="1266" ht="20.1" customHeight="1" spans="1:4">
      <c r="A1266" s="129" t="s">
        <v>846</v>
      </c>
      <c r="B1266" s="125"/>
      <c r="C1266" s="125"/>
      <c r="D1266" s="126"/>
    </row>
    <row r="1267" ht="20.1" customHeight="1" spans="1:4">
      <c r="A1267" s="129" t="s">
        <v>847</v>
      </c>
      <c r="B1267" s="125"/>
      <c r="C1267" s="125"/>
      <c r="D1267" s="126"/>
    </row>
    <row r="1268" ht="20.1" customHeight="1" spans="1:4">
      <c r="A1268" s="129" t="s">
        <v>1202</v>
      </c>
      <c r="B1268" s="125"/>
      <c r="C1268" s="125"/>
      <c r="D1268" s="126"/>
    </row>
    <row r="1269" ht="20.1" customHeight="1" spans="1:4">
      <c r="A1269" s="129" t="s">
        <v>1203</v>
      </c>
      <c r="B1269" s="125"/>
      <c r="C1269" s="125"/>
      <c r="D1269" s="126"/>
    </row>
    <row r="1270" ht="20.1" customHeight="1" spans="1:4">
      <c r="A1270" s="129" t="s">
        <v>1204</v>
      </c>
      <c r="B1270" s="125"/>
      <c r="C1270" s="125"/>
      <c r="D1270" s="126"/>
    </row>
    <row r="1271" ht="20.1" customHeight="1" spans="1:4">
      <c r="A1271" s="129" t="s">
        <v>1205</v>
      </c>
      <c r="B1271" s="125"/>
      <c r="C1271" s="125"/>
      <c r="D1271" s="126"/>
    </row>
    <row r="1272" ht="20.1" customHeight="1" spans="1:4">
      <c r="A1272" s="129" t="s">
        <v>1206</v>
      </c>
      <c r="B1272" s="125"/>
      <c r="C1272" s="125"/>
      <c r="D1272" s="126"/>
    </row>
    <row r="1273" ht="20.1" customHeight="1" spans="1:4">
      <c r="A1273" s="129" t="s">
        <v>1207</v>
      </c>
      <c r="B1273" s="125"/>
      <c r="C1273" s="125"/>
      <c r="D1273" s="126"/>
    </row>
    <row r="1274" ht="20.1" customHeight="1" spans="1:4">
      <c r="A1274" s="129" t="s">
        <v>1208</v>
      </c>
      <c r="B1274" s="125"/>
      <c r="C1274" s="125"/>
      <c r="D1274" s="126"/>
    </row>
    <row r="1275" ht="20.1" customHeight="1" spans="1:4">
      <c r="A1275" s="129" t="s">
        <v>1209</v>
      </c>
      <c r="B1275" s="125"/>
      <c r="C1275" s="125"/>
      <c r="D1275" s="126"/>
    </row>
    <row r="1276" ht="20.1" customHeight="1" spans="1:4">
      <c r="A1276" s="129" t="s">
        <v>1210</v>
      </c>
      <c r="B1276" s="125"/>
      <c r="C1276" s="125"/>
      <c r="D1276" s="126"/>
    </row>
    <row r="1277" ht="20.1" customHeight="1" spans="1:4">
      <c r="A1277" s="129" t="s">
        <v>865</v>
      </c>
      <c r="B1277" s="125"/>
      <c r="C1277" s="125"/>
      <c r="D1277" s="126"/>
    </row>
    <row r="1278" ht="20.1" customHeight="1" spans="1:4">
      <c r="A1278" s="129" t="s">
        <v>1211</v>
      </c>
      <c r="B1278" s="125"/>
      <c r="C1278" s="125"/>
      <c r="D1278" s="126"/>
    </row>
    <row r="1279" ht="20.1" customHeight="1" spans="1:4">
      <c r="A1279" s="129" t="s">
        <v>1212</v>
      </c>
      <c r="B1279" s="125"/>
      <c r="C1279" s="125"/>
      <c r="D1279" s="126"/>
    </row>
    <row r="1280" ht="20.1" customHeight="1" spans="1:4">
      <c r="A1280" s="129" t="s">
        <v>845</v>
      </c>
      <c r="B1280" s="125"/>
      <c r="C1280" s="125"/>
      <c r="D1280" s="126"/>
    </row>
    <row r="1281" ht="20.1" customHeight="1" spans="1:4">
      <c r="A1281" s="129" t="s">
        <v>846</v>
      </c>
      <c r="B1281" s="125"/>
      <c r="C1281" s="125"/>
      <c r="D1281" s="126"/>
    </row>
    <row r="1282" ht="20.1" customHeight="1" spans="1:4">
      <c r="A1282" s="129" t="s">
        <v>847</v>
      </c>
      <c r="B1282" s="125"/>
      <c r="C1282" s="125"/>
      <c r="D1282" s="126"/>
    </row>
    <row r="1283" ht="20.1" customHeight="1" spans="1:4">
      <c r="A1283" s="129" t="s">
        <v>1213</v>
      </c>
      <c r="B1283" s="125"/>
      <c r="C1283" s="125"/>
      <c r="D1283" s="126"/>
    </row>
    <row r="1284" ht="20.1" customHeight="1" spans="1:4">
      <c r="A1284" s="129" t="s">
        <v>1214</v>
      </c>
      <c r="B1284" s="125"/>
      <c r="C1284" s="125"/>
      <c r="D1284" s="126"/>
    </row>
    <row r="1285" ht="20.1" customHeight="1" spans="1:4">
      <c r="A1285" s="129" t="s">
        <v>1215</v>
      </c>
      <c r="B1285" s="125"/>
      <c r="C1285" s="125"/>
      <c r="D1285" s="126"/>
    </row>
    <row r="1286" ht="20.1" customHeight="1" spans="1:4">
      <c r="A1286" s="129" t="s">
        <v>1216</v>
      </c>
      <c r="B1286" s="125"/>
      <c r="C1286" s="125"/>
      <c r="D1286" s="126"/>
    </row>
    <row r="1287" ht="20.1" customHeight="1" spans="1:4">
      <c r="A1287" s="129" t="s">
        <v>1217</v>
      </c>
      <c r="B1287" s="125"/>
      <c r="C1287" s="125"/>
      <c r="D1287" s="126"/>
    </row>
    <row r="1288" ht="20.1" customHeight="1" spans="1:4">
      <c r="A1288" s="129" t="s">
        <v>1218</v>
      </c>
      <c r="B1288" s="125"/>
      <c r="C1288" s="125"/>
      <c r="D1288" s="126"/>
    </row>
    <row r="1289" ht="20.1" customHeight="1" spans="1:4">
      <c r="A1289" s="129" t="s">
        <v>1219</v>
      </c>
      <c r="B1289" s="125"/>
      <c r="C1289" s="125"/>
      <c r="D1289" s="126"/>
    </row>
    <row r="1290" ht="20.1" customHeight="1" spans="1:4">
      <c r="A1290" s="129" t="s">
        <v>1220</v>
      </c>
      <c r="B1290" s="125"/>
      <c r="C1290" s="125"/>
      <c r="D1290" s="126"/>
    </row>
    <row r="1291" ht="20.1" customHeight="1" spans="1:4">
      <c r="A1291" s="129" t="s">
        <v>865</v>
      </c>
      <c r="B1291" s="125"/>
      <c r="C1291" s="125"/>
      <c r="D1291" s="126"/>
    </row>
    <row r="1292" ht="20.1" customHeight="1" spans="1:4">
      <c r="A1292" s="129" t="s">
        <v>1221</v>
      </c>
      <c r="B1292" s="125"/>
      <c r="C1292" s="125"/>
      <c r="D1292" s="126"/>
    </row>
    <row r="1293" ht="20.1" customHeight="1" spans="1:4">
      <c r="A1293" s="129" t="s">
        <v>1222</v>
      </c>
      <c r="B1293" s="125"/>
      <c r="C1293" s="125"/>
      <c r="D1293" s="126"/>
    </row>
    <row r="1294" ht="20.1" customHeight="1" spans="1:4">
      <c r="A1294" s="129" t="s">
        <v>1223</v>
      </c>
      <c r="B1294" s="125"/>
      <c r="C1294" s="125"/>
      <c r="D1294" s="126"/>
    </row>
    <row r="1295" ht="20.1" customHeight="1" spans="1:4">
      <c r="A1295" s="129" t="s">
        <v>1224</v>
      </c>
      <c r="B1295" s="125"/>
      <c r="C1295" s="125"/>
      <c r="D1295" s="126"/>
    </row>
    <row r="1296" ht="20.1" customHeight="1" spans="1:4">
      <c r="A1296" s="129" t="s">
        <v>1225</v>
      </c>
      <c r="B1296" s="125"/>
      <c r="C1296" s="125"/>
      <c r="D1296" s="126"/>
    </row>
    <row r="1297" ht="20.1" customHeight="1" spans="1:4">
      <c r="A1297" s="129" t="s">
        <v>1226</v>
      </c>
      <c r="B1297" s="125"/>
      <c r="C1297" s="125"/>
      <c r="D1297" s="126"/>
    </row>
    <row r="1298" ht="20.1" customHeight="1" spans="1:4">
      <c r="A1298" s="129" t="s">
        <v>1227</v>
      </c>
      <c r="B1298" s="125"/>
      <c r="C1298" s="125"/>
      <c r="D1298" s="126"/>
    </row>
    <row r="1299" ht="20.1" customHeight="1" spans="1:4">
      <c r="A1299" s="129" t="s">
        <v>1228</v>
      </c>
      <c r="B1299" s="125"/>
      <c r="C1299" s="125"/>
      <c r="D1299" s="126"/>
    </row>
    <row r="1300" ht="20.1" customHeight="1" spans="1:4">
      <c r="A1300" s="129" t="s">
        <v>1229</v>
      </c>
      <c r="B1300" s="125"/>
      <c r="C1300" s="125"/>
      <c r="D1300" s="126"/>
    </row>
    <row r="1301" ht="20.1" customHeight="1" spans="1:4">
      <c r="A1301" s="129" t="s">
        <v>1230</v>
      </c>
      <c r="B1301" s="125"/>
      <c r="C1301" s="125"/>
      <c r="D1301" s="126"/>
    </row>
    <row r="1302" ht="20.1" customHeight="1" spans="1:4">
      <c r="A1302" s="129" t="s">
        <v>1231</v>
      </c>
      <c r="B1302" s="125"/>
      <c r="C1302" s="125"/>
      <c r="D1302" s="126"/>
    </row>
    <row r="1303" ht="20.1" customHeight="1" spans="1:4">
      <c r="A1303" s="129" t="s">
        <v>1232</v>
      </c>
      <c r="B1303" s="125"/>
      <c r="C1303" s="125"/>
      <c r="D1303" s="126"/>
    </row>
    <row r="1304" ht="20.1" customHeight="1" spans="1:4">
      <c r="A1304" s="129" t="s">
        <v>1233</v>
      </c>
      <c r="B1304" s="125"/>
      <c r="C1304" s="125"/>
      <c r="D1304" s="126"/>
    </row>
    <row r="1305" ht="20.1" customHeight="1" spans="1:4">
      <c r="A1305" s="129" t="s">
        <v>1234</v>
      </c>
      <c r="B1305" s="125"/>
      <c r="C1305" s="125"/>
      <c r="D1305" s="126"/>
    </row>
    <row r="1306" ht="20.1" customHeight="1" spans="1:4">
      <c r="A1306" s="129" t="s">
        <v>1235</v>
      </c>
      <c r="B1306" s="125"/>
      <c r="C1306" s="125"/>
      <c r="D1306" s="126"/>
    </row>
    <row r="1307" ht="20.1" customHeight="1" spans="1:4">
      <c r="A1307" s="129" t="s">
        <v>1236</v>
      </c>
      <c r="B1307" s="125"/>
      <c r="C1307" s="125"/>
      <c r="D1307" s="126"/>
    </row>
    <row r="1308" ht="20.1" customHeight="1" spans="1:4">
      <c r="A1308" s="129" t="s">
        <v>1237</v>
      </c>
      <c r="B1308" s="125"/>
      <c r="C1308" s="125"/>
      <c r="D1308" s="126"/>
    </row>
    <row r="1309" ht="20.1" customHeight="1" spans="1:4">
      <c r="A1309" s="129" t="s">
        <v>1238</v>
      </c>
      <c r="B1309" s="125"/>
      <c r="C1309" s="125"/>
      <c r="D1309" s="126"/>
    </row>
    <row r="1310" ht="20.1" customHeight="1" spans="1:4">
      <c r="A1310" s="129" t="s">
        <v>1239</v>
      </c>
      <c r="B1310" s="125"/>
      <c r="C1310" s="125"/>
      <c r="D1310" s="126"/>
    </row>
    <row r="1311" ht="20.1" customHeight="1" spans="1:4">
      <c r="A1311" s="129" t="s">
        <v>1240</v>
      </c>
      <c r="B1311" s="125"/>
      <c r="C1311" s="125"/>
      <c r="D1311" s="126"/>
    </row>
    <row r="1312" ht="20.1" customHeight="1" spans="1:4">
      <c r="A1312" s="129" t="s">
        <v>1241</v>
      </c>
      <c r="B1312" s="125"/>
      <c r="C1312" s="125"/>
      <c r="D1312" s="126"/>
    </row>
    <row r="1313" ht="20.1" customHeight="1" spans="1:4">
      <c r="A1313" s="129" t="s">
        <v>1242</v>
      </c>
      <c r="B1313" s="125"/>
      <c r="C1313" s="125"/>
      <c r="D1313" s="126"/>
    </row>
    <row r="1314" ht="20.1" customHeight="1" spans="1:4">
      <c r="A1314" s="129" t="s">
        <v>1243</v>
      </c>
      <c r="B1314" s="125"/>
      <c r="C1314" s="125"/>
      <c r="D1314" s="126"/>
    </row>
    <row r="1315" ht="20.1" customHeight="1" spans="1:4">
      <c r="A1315" s="129" t="s">
        <v>1244</v>
      </c>
      <c r="B1315" s="125"/>
      <c r="C1315" s="125"/>
      <c r="D1315" s="126"/>
    </row>
    <row r="1316" ht="20.1" customHeight="1" spans="1:4">
      <c r="A1316" s="129" t="s">
        <v>1245</v>
      </c>
      <c r="B1316" s="125"/>
      <c r="C1316" s="125"/>
      <c r="D1316" s="126"/>
    </row>
    <row r="1317" ht="20.1" customHeight="1" spans="1:4">
      <c r="A1317" s="129" t="s">
        <v>1246</v>
      </c>
      <c r="B1317" s="125">
        <v>2880</v>
      </c>
      <c r="C1317" s="125">
        <v>3000</v>
      </c>
      <c r="D1317" s="126">
        <f t="shared" ref="D1317:D1329" si="12">C1317/B1317-1</f>
        <v>0.0416666666666667</v>
      </c>
    </row>
    <row r="1318" ht="20.1" customHeight="1" spans="1:4">
      <c r="A1318" s="129" t="s">
        <v>1247</v>
      </c>
      <c r="B1318" s="125"/>
      <c r="C1318" s="125"/>
      <c r="D1318" s="126"/>
    </row>
    <row r="1319" ht="20.1" customHeight="1" spans="1:4">
      <c r="A1319" s="129" t="s">
        <v>1248</v>
      </c>
      <c r="B1319" s="125"/>
      <c r="C1319" s="125"/>
      <c r="D1319" s="126"/>
    </row>
    <row r="1320" ht="20.1" customHeight="1" spans="1:4">
      <c r="A1320" s="129" t="s">
        <v>1249</v>
      </c>
      <c r="B1320" s="125"/>
      <c r="C1320" s="125"/>
      <c r="D1320" s="126"/>
    </row>
    <row r="1321" ht="20.1" customHeight="1" spans="1:4">
      <c r="A1321" s="129" t="s">
        <v>1250</v>
      </c>
      <c r="B1321" s="125"/>
      <c r="C1321" s="125"/>
      <c r="D1321" s="126"/>
    </row>
    <row r="1322" ht="20.1" customHeight="1" spans="1:4">
      <c r="A1322" s="129" t="s">
        <v>1251</v>
      </c>
      <c r="B1322" s="125"/>
      <c r="C1322" s="125"/>
      <c r="D1322" s="126"/>
    </row>
    <row r="1323" ht="20.1" customHeight="1" spans="1:4">
      <c r="A1323" s="129" t="s">
        <v>1252</v>
      </c>
      <c r="B1323" s="125"/>
      <c r="C1323" s="125"/>
      <c r="D1323" s="126"/>
    </row>
    <row r="1324" ht="20.1" customHeight="1" spans="1:4">
      <c r="A1324" s="129" t="s">
        <v>1253</v>
      </c>
      <c r="B1324" s="125">
        <f>SUM(B1325:B1326)</f>
        <v>7402</v>
      </c>
      <c r="C1324" s="125">
        <f>SUM(C1325:C1326)</f>
        <v>7388</v>
      </c>
      <c r="D1324" s="126">
        <f t="shared" si="12"/>
        <v>-0.00189138070791683</v>
      </c>
    </row>
    <row r="1325" ht="20.1" customHeight="1" spans="1:4">
      <c r="A1325" s="129" t="s">
        <v>1254</v>
      </c>
      <c r="B1325" s="125">
        <v>590</v>
      </c>
      <c r="C1325" s="125">
        <v>590</v>
      </c>
      <c r="D1325" s="126">
        <f t="shared" si="12"/>
        <v>0</v>
      </c>
    </row>
    <row r="1326" ht="20.1" customHeight="1" spans="1:4">
      <c r="A1326" s="129" t="s">
        <v>1255</v>
      </c>
      <c r="B1326" s="125">
        <v>6812</v>
      </c>
      <c r="C1326" s="125">
        <v>6798</v>
      </c>
      <c r="D1326" s="126">
        <f t="shared" si="12"/>
        <v>-0.0020551967116853</v>
      </c>
    </row>
    <row r="1327" ht="20.1" customHeight="1" spans="1:4">
      <c r="A1327" s="129"/>
      <c r="B1327" s="57"/>
      <c r="C1327" s="57"/>
      <c r="D1327" s="126"/>
    </row>
    <row r="1328" ht="20.1" customHeight="1" spans="1:4">
      <c r="A1328" s="129"/>
      <c r="B1328" s="57"/>
      <c r="C1328" s="57"/>
      <c r="D1328" s="126"/>
    </row>
    <row r="1329" ht="18.75" customHeight="1" spans="1:4">
      <c r="A1329" s="132" t="s">
        <v>1256</v>
      </c>
      <c r="B1329" s="6">
        <f>B5+B258+B261+B272+B391+B445+B501+B550+B671+B742+B815+B835+B967+B1038+B1112+B1139+B1154+B1164+B1245+B1263+B1317+B1318+B1324</f>
        <v>144000</v>
      </c>
      <c r="C1329" s="6">
        <f>C5+C258+C261+C272+C391+C445+C501+C550+C671+C742+C815+C835+C967+C1038+C1112+C1139+C1154+C1164+C1245+C1263+C1317+C1318+C1324</f>
        <v>152000</v>
      </c>
      <c r="D1329" s="126">
        <f t="shared" si="12"/>
        <v>0.0555555555555556</v>
      </c>
    </row>
  </sheetData>
  <autoFilter ref="A4:D1329">
    <extLst/>
  </autoFilter>
  <mergeCells count="1">
    <mergeCell ref="A2:D2"/>
  </mergeCells>
  <pageMargins left="0.75" right="0.75" top="1" bottom="1" header="0.5" footer="0.5"/>
  <pageSetup paperSize="9" orientation="portrait"/>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8"/>
  <sheetViews>
    <sheetView topLeftCell="A31" workbookViewId="0">
      <selection activeCell="B57" sqref="B57"/>
    </sheetView>
  </sheetViews>
  <sheetFormatPr defaultColWidth="9" defaultRowHeight="14.25" outlineLevelCol="1"/>
  <cols>
    <col min="1" max="1" width="62.375" customWidth="1"/>
    <col min="2" max="2" width="25.5" customWidth="1"/>
  </cols>
  <sheetData>
    <row r="1" ht="49.5" customHeight="1" spans="1:2">
      <c r="A1" s="114" t="s">
        <v>1268</v>
      </c>
      <c r="B1" s="114"/>
    </row>
    <row r="2" ht="27" customHeight="1" spans="1:2">
      <c r="A2" s="115"/>
      <c r="B2" s="116" t="s">
        <v>30</v>
      </c>
    </row>
    <row r="3" ht="33.75" customHeight="1" spans="1:2">
      <c r="A3" s="117" t="s">
        <v>1269</v>
      </c>
      <c r="B3" s="117" t="s">
        <v>233</v>
      </c>
    </row>
    <row r="4" ht="33.75" customHeight="1" spans="1:2">
      <c r="A4" s="118" t="s">
        <v>1270</v>
      </c>
      <c r="B4" s="119">
        <f>B5+B10+B21+B29+B36+B40+B43+B49+B52</f>
        <v>152000.03</v>
      </c>
    </row>
    <row r="5" ht="33.75" customHeight="1" spans="1:2">
      <c r="A5" s="118" t="s">
        <v>1271</v>
      </c>
      <c r="B5" s="120">
        <f>SUM(B6:B9)</f>
        <v>16968</v>
      </c>
    </row>
    <row r="6" ht="33.75" customHeight="1" spans="1:2">
      <c r="A6" s="121" t="s">
        <v>1272</v>
      </c>
      <c r="B6" s="120">
        <v>10601</v>
      </c>
    </row>
    <row r="7" ht="33.75" customHeight="1" spans="1:2">
      <c r="A7" s="121" t="s">
        <v>1273</v>
      </c>
      <c r="B7" s="120">
        <v>3146</v>
      </c>
    </row>
    <row r="8" ht="33.75" customHeight="1" spans="1:2">
      <c r="A8" s="121" t="s">
        <v>1274</v>
      </c>
      <c r="B8" s="120">
        <v>1871</v>
      </c>
    </row>
    <row r="9" ht="33.75" customHeight="1" spans="1:2">
      <c r="A9" s="121" t="s">
        <v>1275</v>
      </c>
      <c r="B9" s="120">
        <v>1350</v>
      </c>
    </row>
    <row r="10" ht="33.75" customHeight="1" spans="1:2">
      <c r="A10" s="118" t="s">
        <v>1276</v>
      </c>
      <c r="B10" s="120">
        <f>SUM(B11:B20)</f>
        <v>43869</v>
      </c>
    </row>
    <row r="11" ht="33.75" customHeight="1" spans="1:2">
      <c r="A11" s="121" t="s">
        <v>1277</v>
      </c>
      <c r="B11" s="120">
        <v>11972</v>
      </c>
    </row>
    <row r="12" ht="33.75" customHeight="1" spans="1:2">
      <c r="A12" s="121" t="s">
        <v>1278</v>
      </c>
      <c r="B12" s="120">
        <v>459</v>
      </c>
    </row>
    <row r="13" ht="33.75" customHeight="1" spans="1:2">
      <c r="A13" s="121" t="s">
        <v>1279</v>
      </c>
      <c r="B13" s="120">
        <v>661</v>
      </c>
    </row>
    <row r="14" ht="33.75" customHeight="1" spans="1:2">
      <c r="A14" s="121" t="s">
        <v>1280</v>
      </c>
      <c r="B14" s="120">
        <v>199</v>
      </c>
    </row>
    <row r="15" ht="33.75" customHeight="1" spans="1:2">
      <c r="A15" s="121" t="s">
        <v>1281</v>
      </c>
      <c r="B15" s="120">
        <v>7563</v>
      </c>
    </row>
    <row r="16" ht="33.75" customHeight="1" spans="1:2">
      <c r="A16" s="121" t="s">
        <v>1282</v>
      </c>
      <c r="B16" s="120">
        <v>153</v>
      </c>
    </row>
    <row r="17" ht="33.75" customHeight="1" spans="1:2">
      <c r="A17" s="121" t="s">
        <v>1283</v>
      </c>
      <c r="B17" s="120">
        <v>124</v>
      </c>
    </row>
    <row r="18" ht="33.75" customHeight="1" spans="1:2">
      <c r="A18" s="121" t="s">
        <v>1284</v>
      </c>
      <c r="B18" s="120">
        <v>567</v>
      </c>
    </row>
    <row r="19" ht="33.75" customHeight="1" spans="1:2">
      <c r="A19" s="121" t="s">
        <v>1285</v>
      </c>
      <c r="B19" s="120">
        <v>8985</v>
      </c>
    </row>
    <row r="20" ht="33.75" customHeight="1" spans="1:2">
      <c r="A20" s="121" t="s">
        <v>1286</v>
      </c>
      <c r="B20" s="120">
        <v>13186</v>
      </c>
    </row>
    <row r="21" ht="33.75" customHeight="1" spans="1:2">
      <c r="A21" s="118" t="s">
        <v>1287</v>
      </c>
      <c r="B21" s="120">
        <f>SUM(B22:B28)</f>
        <v>2483.26</v>
      </c>
    </row>
    <row r="22" ht="33.75" customHeight="1" spans="1:2">
      <c r="A22" s="121" t="s">
        <v>1288</v>
      </c>
      <c r="B22" s="120">
        <v>1500</v>
      </c>
    </row>
    <row r="23" ht="33.75" customHeight="1" spans="1:2">
      <c r="A23" s="121" t="s">
        <v>1289</v>
      </c>
      <c r="B23" s="120">
        <v>149</v>
      </c>
    </row>
    <row r="24" ht="33.75" customHeight="1" spans="1:2">
      <c r="A24" s="121" t="s">
        <v>1290</v>
      </c>
      <c r="B24" s="120">
        <v>140</v>
      </c>
    </row>
    <row r="25" ht="33.75" customHeight="1" spans="1:2">
      <c r="A25" s="121" t="s">
        <v>1291</v>
      </c>
      <c r="B25" s="120">
        <v>89.26</v>
      </c>
    </row>
    <row r="26" ht="33.75" customHeight="1" spans="1:2">
      <c r="A26" s="121" t="s">
        <v>1292</v>
      </c>
      <c r="B26" s="120">
        <v>0</v>
      </c>
    </row>
    <row r="27" ht="33.75" customHeight="1" spans="1:2">
      <c r="A27" s="121" t="s">
        <v>1293</v>
      </c>
      <c r="B27" s="120">
        <v>300</v>
      </c>
    </row>
    <row r="28" ht="33.75" customHeight="1" spans="1:2">
      <c r="A28" s="121" t="s">
        <v>1294</v>
      </c>
      <c r="B28" s="120">
        <v>305</v>
      </c>
    </row>
    <row r="29" ht="33.75" customHeight="1" spans="1:2">
      <c r="A29" s="118" t="s">
        <v>1295</v>
      </c>
      <c r="B29" s="120">
        <f>SUM(B30:B35)</f>
        <v>3148</v>
      </c>
    </row>
    <row r="30" ht="33.75" customHeight="1" spans="1:2">
      <c r="A30" s="121" t="s">
        <v>1288</v>
      </c>
      <c r="B30" s="120">
        <v>0</v>
      </c>
    </row>
    <row r="31" ht="33.75" customHeight="1" spans="1:2">
      <c r="A31" s="121" t="s">
        <v>1289</v>
      </c>
      <c r="B31" s="120">
        <v>0</v>
      </c>
    </row>
    <row r="32" ht="33.75" customHeight="1" spans="1:2">
      <c r="A32" s="121" t="s">
        <v>1290</v>
      </c>
      <c r="B32" s="120">
        <v>0</v>
      </c>
    </row>
    <row r="33" ht="33.75" customHeight="1" spans="1:2">
      <c r="A33" s="121" t="s">
        <v>1291</v>
      </c>
      <c r="B33" s="120">
        <v>95</v>
      </c>
    </row>
    <row r="34" ht="33.75" customHeight="1" spans="1:2">
      <c r="A34" s="121" t="s">
        <v>1293</v>
      </c>
      <c r="B34" s="120">
        <v>1400</v>
      </c>
    </row>
    <row r="35" ht="33.75" customHeight="1" spans="1:2">
      <c r="A35" s="121" t="s">
        <v>1296</v>
      </c>
      <c r="B35" s="120">
        <v>1653</v>
      </c>
    </row>
    <row r="36" ht="33.75" customHeight="1" spans="1:2">
      <c r="A36" s="118" t="s">
        <v>1297</v>
      </c>
      <c r="B36" s="120">
        <f>SUM(B37:B39)</f>
        <v>52721</v>
      </c>
    </row>
    <row r="37" ht="33.75" customHeight="1" spans="1:2">
      <c r="A37" s="121" t="s">
        <v>1298</v>
      </c>
      <c r="B37" s="120">
        <v>35807</v>
      </c>
    </row>
    <row r="38" ht="33.75" customHeight="1" spans="1:2">
      <c r="A38" s="121" t="s">
        <v>1299</v>
      </c>
      <c r="B38" s="120">
        <v>16914</v>
      </c>
    </row>
    <row r="39" ht="33.75" customHeight="1" spans="1:2">
      <c r="A39" s="121" t="s">
        <v>1300</v>
      </c>
      <c r="B39" s="120" t="s">
        <v>1301</v>
      </c>
    </row>
    <row r="40" ht="33.75" customHeight="1" spans="1:2">
      <c r="A40" s="118" t="s">
        <v>1302</v>
      </c>
      <c r="B40" s="120">
        <f>SUM(B41:B42)</f>
        <v>1295</v>
      </c>
    </row>
    <row r="41" ht="33.75" customHeight="1" spans="1:2">
      <c r="A41" s="121" t="s">
        <v>1303</v>
      </c>
      <c r="B41" s="120">
        <v>769</v>
      </c>
    </row>
    <row r="42" ht="33.75" customHeight="1" spans="1:2">
      <c r="A42" s="121" t="s">
        <v>1304</v>
      </c>
      <c r="B42" s="120">
        <v>526</v>
      </c>
    </row>
    <row r="43" ht="33.75" customHeight="1" spans="1:2">
      <c r="A43" s="118" t="s">
        <v>1305</v>
      </c>
      <c r="B43" s="120">
        <f>SUM(B44:B48)</f>
        <v>12276.77</v>
      </c>
    </row>
    <row r="44" ht="33.75" customHeight="1" spans="1:2">
      <c r="A44" s="121" t="s">
        <v>1306</v>
      </c>
      <c r="B44" s="120">
        <v>9177.77000000001</v>
      </c>
    </row>
    <row r="45" ht="33.75" customHeight="1" spans="1:2">
      <c r="A45" s="121" t="s">
        <v>1307</v>
      </c>
      <c r="B45" s="120">
        <v>93</v>
      </c>
    </row>
    <row r="46" ht="34.5" customHeight="1" spans="1:2">
      <c r="A46" s="121" t="s">
        <v>1308</v>
      </c>
      <c r="B46" s="120">
        <v>0</v>
      </c>
    </row>
    <row r="47" ht="34.5" customHeight="1" spans="1:2">
      <c r="A47" s="121" t="s">
        <v>1309</v>
      </c>
      <c r="B47" s="120">
        <v>824</v>
      </c>
    </row>
    <row r="48" ht="34.5" customHeight="1" spans="1:2">
      <c r="A48" s="121" t="s">
        <v>1310</v>
      </c>
      <c r="B48" s="120">
        <v>2182</v>
      </c>
    </row>
    <row r="49" ht="34.5" customHeight="1" spans="1:2">
      <c r="A49" s="118" t="s">
        <v>1311</v>
      </c>
      <c r="B49" s="120">
        <f>SUM(B50:B51)</f>
        <v>6645</v>
      </c>
    </row>
    <row r="50" ht="34.5" customHeight="1" spans="1:2">
      <c r="A50" s="121" t="s">
        <v>1312</v>
      </c>
      <c r="B50" s="120" t="s">
        <v>1301</v>
      </c>
    </row>
    <row r="51" ht="34.5" customHeight="1" spans="1:2">
      <c r="A51" s="121" t="s">
        <v>1313</v>
      </c>
      <c r="B51" s="120">
        <v>6645</v>
      </c>
    </row>
    <row r="52" ht="34.5" customHeight="1" spans="1:2">
      <c r="A52" s="118" t="s">
        <v>1314</v>
      </c>
      <c r="B52" s="120">
        <f>SUM(B53:B57)</f>
        <v>12594</v>
      </c>
    </row>
    <row r="53" ht="34.5" customHeight="1" spans="1:2">
      <c r="A53" s="121" t="s">
        <v>1315</v>
      </c>
      <c r="B53" s="120">
        <v>3000</v>
      </c>
    </row>
    <row r="54" ht="34.5" customHeight="1" spans="1:2">
      <c r="A54" s="121" t="s">
        <v>1316</v>
      </c>
      <c r="B54" s="120">
        <v>590</v>
      </c>
    </row>
    <row r="55" ht="34.5" customHeight="1" spans="1:2">
      <c r="A55" s="121" t="s">
        <v>1317</v>
      </c>
      <c r="B55" s="120" t="s">
        <v>1301</v>
      </c>
    </row>
    <row r="56" ht="34.5" customHeight="1" spans="1:2">
      <c r="A56" s="121" t="s">
        <v>1318</v>
      </c>
      <c r="B56" s="120" t="s">
        <v>1301</v>
      </c>
    </row>
    <row r="57" ht="34.5" customHeight="1" spans="1:2">
      <c r="A57" s="121" t="s">
        <v>1314</v>
      </c>
      <c r="B57" s="120">
        <v>9004</v>
      </c>
    </row>
    <row r="58" ht="34.5" customHeight="1"/>
  </sheetData>
  <mergeCells count="1">
    <mergeCell ref="A1:B1"/>
  </mergeCells>
  <pageMargins left="0.699305555555556" right="0.699305555555556"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41"/>
  <sheetViews>
    <sheetView workbookViewId="0">
      <selection activeCell="E60" sqref="E60"/>
    </sheetView>
  </sheetViews>
  <sheetFormatPr defaultColWidth="6.875" defaultRowHeight="12.75" customHeight="1"/>
  <cols>
    <col min="1" max="5" width="25" style="92" customWidth="1"/>
    <col min="6" max="256" width="6.875" style="92" customWidth="1"/>
    <col min="257" max="261" width="25" customWidth="1"/>
    <col min="262" max="512" width="6.875" customWidth="1"/>
    <col min="513" max="517" width="25" customWidth="1"/>
    <col min="518" max="768" width="6.875" customWidth="1"/>
    <col min="769" max="773" width="25" customWidth="1"/>
    <col min="774" max="1024" width="6.875" customWidth="1"/>
    <col min="1025" max="1029" width="25" customWidth="1"/>
    <col min="1030" max="1280" width="6.875" customWidth="1"/>
    <col min="1281" max="1285" width="25" customWidth="1"/>
    <col min="1286" max="1536" width="6.875" customWidth="1"/>
    <col min="1537" max="1541" width="25" customWidth="1"/>
    <col min="1542" max="1792" width="6.875" customWidth="1"/>
    <col min="1793" max="1797" width="25" customWidth="1"/>
    <col min="1798" max="2048" width="6.875" customWidth="1"/>
    <col min="2049" max="2053" width="25" customWidth="1"/>
    <col min="2054" max="2304" width="6.875" customWidth="1"/>
    <col min="2305" max="2309" width="25" customWidth="1"/>
    <col min="2310" max="2560" width="6.875" customWidth="1"/>
    <col min="2561" max="2565" width="25" customWidth="1"/>
    <col min="2566" max="2816" width="6.875" customWidth="1"/>
    <col min="2817" max="2821" width="25" customWidth="1"/>
    <col min="2822" max="3072" width="6.875" customWidth="1"/>
    <col min="3073" max="3077" width="25" customWidth="1"/>
    <col min="3078" max="3328" width="6.875" customWidth="1"/>
    <col min="3329" max="3333" width="25" customWidth="1"/>
    <col min="3334" max="3584" width="6.875" customWidth="1"/>
    <col min="3585" max="3589" width="25" customWidth="1"/>
    <col min="3590" max="3840" width="6.875" customWidth="1"/>
    <col min="3841" max="3845" width="25" customWidth="1"/>
    <col min="3846" max="4096" width="6.875" customWidth="1"/>
    <col min="4097" max="4101" width="25" customWidth="1"/>
    <col min="4102" max="4352" width="6.875" customWidth="1"/>
    <col min="4353" max="4357" width="25" customWidth="1"/>
    <col min="4358" max="4608" width="6.875" customWidth="1"/>
    <col min="4609" max="4613" width="25" customWidth="1"/>
    <col min="4614" max="4864" width="6.875" customWidth="1"/>
    <col min="4865" max="4869" width="25" customWidth="1"/>
    <col min="4870" max="5120" width="6.875" customWidth="1"/>
    <col min="5121" max="5125" width="25" customWidth="1"/>
    <col min="5126" max="5376" width="6.875" customWidth="1"/>
    <col min="5377" max="5381" width="25" customWidth="1"/>
    <col min="5382" max="5632" width="6.875" customWidth="1"/>
    <col min="5633" max="5637" width="25" customWidth="1"/>
    <col min="5638" max="5888" width="6.875" customWidth="1"/>
    <col min="5889" max="5893" width="25" customWidth="1"/>
    <col min="5894" max="6144" width="6.875" customWidth="1"/>
    <col min="6145" max="6149" width="25" customWidth="1"/>
    <col min="6150" max="6400" width="6.875" customWidth="1"/>
    <col min="6401" max="6405" width="25" customWidth="1"/>
    <col min="6406" max="6656" width="6.875" customWidth="1"/>
    <col min="6657" max="6661" width="25" customWidth="1"/>
    <col min="6662" max="6912" width="6.875" customWidth="1"/>
    <col min="6913" max="6917" width="25" customWidth="1"/>
    <col min="6918" max="7168" width="6.875" customWidth="1"/>
    <col min="7169" max="7173" width="25" customWidth="1"/>
    <col min="7174" max="7424" width="6.875" customWidth="1"/>
    <col min="7425" max="7429" width="25" customWidth="1"/>
    <col min="7430" max="7680" width="6.875" customWidth="1"/>
    <col min="7681" max="7685" width="25" customWidth="1"/>
    <col min="7686" max="7936" width="6.875" customWidth="1"/>
    <col min="7937" max="7941" width="25" customWidth="1"/>
    <col min="7942" max="8192" width="6.875" customWidth="1"/>
    <col min="8193" max="8197" width="25" customWidth="1"/>
    <col min="8198" max="8448" width="6.875" customWidth="1"/>
    <col min="8449" max="8453" width="25" customWidth="1"/>
    <col min="8454" max="8704" width="6.875" customWidth="1"/>
    <col min="8705" max="8709" width="25" customWidth="1"/>
    <col min="8710" max="8960" width="6.875" customWidth="1"/>
    <col min="8961" max="8965" width="25" customWidth="1"/>
    <col min="8966" max="9216" width="6.875" customWidth="1"/>
    <col min="9217" max="9221" width="25" customWidth="1"/>
    <col min="9222" max="9472" width="6.875" customWidth="1"/>
    <col min="9473" max="9477" width="25" customWidth="1"/>
    <col min="9478" max="9728" width="6.875" customWidth="1"/>
    <col min="9729" max="9733" width="25" customWidth="1"/>
    <col min="9734" max="9984" width="6.875" customWidth="1"/>
    <col min="9985" max="9989" width="25" customWidth="1"/>
    <col min="9990" max="10240" width="6.875" customWidth="1"/>
    <col min="10241" max="10245" width="25" customWidth="1"/>
    <col min="10246" max="10496" width="6.875" customWidth="1"/>
    <col min="10497" max="10501" width="25" customWidth="1"/>
    <col min="10502" max="10752" width="6.875" customWidth="1"/>
    <col min="10753" max="10757" width="25" customWidth="1"/>
    <col min="10758" max="11008" width="6.875" customWidth="1"/>
    <col min="11009" max="11013" width="25" customWidth="1"/>
    <col min="11014" max="11264" width="6.875" customWidth="1"/>
    <col min="11265" max="11269" width="25" customWidth="1"/>
    <col min="11270" max="11520" width="6.875" customWidth="1"/>
    <col min="11521" max="11525" width="25" customWidth="1"/>
    <col min="11526" max="11776" width="6.875" customWidth="1"/>
    <col min="11777" max="11781" width="25" customWidth="1"/>
    <col min="11782" max="12032" width="6.875" customWidth="1"/>
    <col min="12033" max="12037" width="25" customWidth="1"/>
    <col min="12038" max="12288" width="6.875" customWidth="1"/>
    <col min="12289" max="12293" width="25" customWidth="1"/>
    <col min="12294" max="12544" width="6.875" customWidth="1"/>
    <col min="12545" max="12549" width="25" customWidth="1"/>
    <col min="12550" max="12800" width="6.875" customWidth="1"/>
    <col min="12801" max="12805" width="25" customWidth="1"/>
    <col min="12806" max="13056" width="6.875" customWidth="1"/>
    <col min="13057" max="13061" width="25" customWidth="1"/>
    <col min="13062" max="13312" width="6.875" customWidth="1"/>
    <col min="13313" max="13317" width="25" customWidth="1"/>
    <col min="13318" max="13568" width="6.875" customWidth="1"/>
    <col min="13569" max="13573" width="25" customWidth="1"/>
    <col min="13574" max="13824" width="6.875" customWidth="1"/>
    <col min="13825" max="13829" width="25" customWidth="1"/>
    <col min="13830" max="14080" width="6.875" customWidth="1"/>
    <col min="14081" max="14085" width="25" customWidth="1"/>
    <col min="14086" max="14336" width="6.875" customWidth="1"/>
    <col min="14337" max="14341" width="25" customWidth="1"/>
    <col min="14342" max="14592" width="6.875" customWidth="1"/>
    <col min="14593" max="14597" width="25" customWidth="1"/>
    <col min="14598" max="14848" width="6.875" customWidth="1"/>
    <col min="14849" max="14853" width="25" customWidth="1"/>
    <col min="14854" max="15104" width="6.875" customWidth="1"/>
    <col min="15105" max="15109" width="25" customWidth="1"/>
    <col min="15110" max="15360" width="6.875" customWidth="1"/>
    <col min="15361" max="15365" width="25" customWidth="1"/>
    <col min="15366" max="15616" width="6.875" customWidth="1"/>
    <col min="15617" max="15621" width="25" customWidth="1"/>
    <col min="15622" max="15872" width="6.875" customWidth="1"/>
    <col min="15873" max="15877" width="25" customWidth="1"/>
    <col min="15878" max="16128" width="6.875" customWidth="1"/>
    <col min="16129" max="16133" width="25" customWidth="1"/>
    <col min="16134" max="16384" width="6.875" customWidth="1"/>
  </cols>
  <sheetData>
    <row r="1" ht="15" customHeight="1" spans="1:1">
      <c r="A1" s="93"/>
    </row>
    <row r="2" ht="29.25" customHeight="1" spans="1:5">
      <c r="A2" s="94" t="s">
        <v>1319</v>
      </c>
      <c r="B2" s="94"/>
      <c r="C2" s="94"/>
      <c r="D2" s="94"/>
      <c r="E2" s="94"/>
    </row>
    <row r="3" ht="15" customHeight="1" spans="1:5">
      <c r="A3" s="95"/>
      <c r="B3" s="95"/>
      <c r="C3" s="95"/>
      <c r="D3" s="95"/>
      <c r="E3" s="96" t="s">
        <v>30</v>
      </c>
    </row>
    <row r="4" ht="15" customHeight="1" spans="1:5">
      <c r="A4" s="97" t="s">
        <v>1269</v>
      </c>
      <c r="B4" s="98"/>
      <c r="C4" s="97" t="s">
        <v>1320</v>
      </c>
      <c r="D4" s="99"/>
      <c r="E4" s="98"/>
    </row>
    <row r="5" ht="15" customHeight="1" spans="1:5">
      <c r="A5" s="100" t="s">
        <v>1321</v>
      </c>
      <c r="B5" s="101" t="s">
        <v>1322</v>
      </c>
      <c r="C5" s="101" t="s">
        <v>1270</v>
      </c>
      <c r="D5" s="101" t="s">
        <v>1323</v>
      </c>
      <c r="E5" s="101" t="s">
        <v>1324</v>
      </c>
    </row>
    <row r="6" ht="15" customHeight="1" spans="1:12">
      <c r="A6" s="102"/>
      <c r="B6" s="103" t="s">
        <v>1325</v>
      </c>
      <c r="C6" s="104" t="s">
        <v>1325</v>
      </c>
      <c r="D6" s="104" t="s">
        <v>1325</v>
      </c>
      <c r="E6" s="105" t="s">
        <v>1325</v>
      </c>
      <c r="F6" s="106"/>
      <c r="G6" s="93"/>
      <c r="H6" s="107"/>
      <c r="I6" s="107"/>
      <c r="J6" s="93"/>
      <c r="K6" s="93"/>
      <c r="L6" s="93"/>
    </row>
    <row r="7" ht="15" customHeight="1" spans="1:13">
      <c r="A7" s="108"/>
      <c r="B7" s="109" t="s">
        <v>1270</v>
      </c>
      <c r="C7" s="110">
        <v>85833.8900000001</v>
      </c>
      <c r="D7" s="110">
        <v>50968.6399999999</v>
      </c>
      <c r="E7" s="111">
        <v>34865.2499999999</v>
      </c>
      <c r="F7"/>
      <c r="G7"/>
      <c r="H7"/>
      <c r="I7"/>
      <c r="J7"/>
      <c r="K7"/>
      <c r="L7"/>
      <c r="M7" s="93"/>
    </row>
    <row r="8" ht="15" customHeight="1" spans="1:13">
      <c r="A8" s="108" t="s">
        <v>1326</v>
      </c>
      <c r="B8" s="109" t="s">
        <v>1327</v>
      </c>
      <c r="C8" s="110">
        <v>17528.2</v>
      </c>
      <c r="D8" s="110">
        <v>17528.2</v>
      </c>
      <c r="E8" s="111">
        <v>0</v>
      </c>
      <c r="F8" s="93"/>
      <c r="G8" s="93"/>
      <c r="H8" s="93"/>
      <c r="I8" s="93"/>
      <c r="J8" s="93"/>
      <c r="K8" s="93"/>
      <c r="L8" s="93"/>
      <c r="M8" s="93"/>
    </row>
    <row r="9" ht="15" customHeight="1" spans="1:12">
      <c r="A9" s="108" t="s">
        <v>1328</v>
      </c>
      <c r="B9" s="109" t="s">
        <v>1329</v>
      </c>
      <c r="C9" s="110">
        <v>5202.64</v>
      </c>
      <c r="D9" s="110">
        <v>5202.64</v>
      </c>
      <c r="E9" s="111">
        <v>0</v>
      </c>
      <c r="F9" s="93"/>
      <c r="G9" s="93"/>
      <c r="H9" s="93"/>
      <c r="I9" s="93"/>
      <c r="J9" s="93"/>
      <c r="L9" s="93"/>
    </row>
    <row r="10" ht="15" customHeight="1" spans="1:12">
      <c r="A10" s="108" t="s">
        <v>1330</v>
      </c>
      <c r="B10" s="109" t="s">
        <v>1331</v>
      </c>
      <c r="C10" s="110">
        <v>390.85</v>
      </c>
      <c r="D10" s="110">
        <v>390.85</v>
      </c>
      <c r="E10" s="111">
        <v>0</v>
      </c>
      <c r="F10" s="93"/>
      <c r="G10" s="93"/>
      <c r="H10" s="93"/>
      <c r="I10" s="93"/>
      <c r="J10" s="93"/>
      <c r="K10" s="93"/>
      <c r="L10" s="93"/>
    </row>
    <row r="11" ht="15" customHeight="1" spans="1:11">
      <c r="A11" s="108" t="s">
        <v>1332</v>
      </c>
      <c r="B11" s="109" t="s">
        <v>1333</v>
      </c>
      <c r="C11" s="110">
        <v>9909.67</v>
      </c>
      <c r="D11" s="110">
        <v>9909.67</v>
      </c>
      <c r="E11" s="111">
        <v>0</v>
      </c>
      <c r="F11" s="93"/>
      <c r="G11" s="93"/>
      <c r="H11" s="93"/>
      <c r="I11" s="93"/>
      <c r="J11" s="93"/>
      <c r="K11" s="93"/>
    </row>
    <row r="12" ht="15" customHeight="1" spans="1:11">
      <c r="A12" s="108" t="s">
        <v>1334</v>
      </c>
      <c r="B12" s="109" t="s">
        <v>1335</v>
      </c>
      <c r="C12" s="110">
        <v>6402.1</v>
      </c>
      <c r="D12" s="110">
        <v>6402.1</v>
      </c>
      <c r="E12" s="111">
        <v>0</v>
      </c>
      <c r="F12" s="93"/>
      <c r="G12" s="93"/>
      <c r="H12" s="93"/>
      <c r="I12" s="93"/>
      <c r="J12" s="93"/>
      <c r="K12" s="93"/>
    </row>
    <row r="13" ht="15" customHeight="1" spans="1:11">
      <c r="A13" s="108" t="s">
        <v>1336</v>
      </c>
      <c r="B13" s="109" t="s">
        <v>1337</v>
      </c>
      <c r="C13" s="110">
        <v>0</v>
      </c>
      <c r="D13" s="110">
        <v>0</v>
      </c>
      <c r="E13" s="111">
        <v>0</v>
      </c>
      <c r="F13" s="93"/>
      <c r="G13" s="93"/>
      <c r="H13" s="93"/>
      <c r="I13" s="93"/>
      <c r="J13" s="93"/>
      <c r="K13" s="93"/>
    </row>
    <row r="14" ht="15" customHeight="1" spans="1:11">
      <c r="A14" s="108">
        <v>30110</v>
      </c>
      <c r="B14" s="109" t="s">
        <v>1338</v>
      </c>
      <c r="C14" s="110">
        <v>1922.04</v>
      </c>
      <c r="D14" s="110">
        <v>1922.04</v>
      </c>
      <c r="E14" s="111">
        <v>0</v>
      </c>
      <c r="F14" s="93"/>
      <c r="G14" s="93"/>
      <c r="H14" s="93"/>
      <c r="I14" s="93"/>
      <c r="J14" s="93"/>
      <c r="K14" s="93"/>
    </row>
    <row r="15" ht="15" customHeight="1" spans="1:10">
      <c r="A15" s="108">
        <v>30112</v>
      </c>
      <c r="B15" s="109" t="s">
        <v>1339</v>
      </c>
      <c r="C15" s="110">
        <v>2835.24</v>
      </c>
      <c r="D15" s="110">
        <v>2835.24</v>
      </c>
      <c r="E15" s="111">
        <v>0</v>
      </c>
      <c r="F15" s="93"/>
      <c r="G15" s="93"/>
      <c r="H15" s="93"/>
      <c r="I15" s="93"/>
      <c r="J15" s="93"/>
    </row>
    <row r="16" ht="15" customHeight="1" spans="1:10">
      <c r="A16" s="108">
        <v>30113</v>
      </c>
      <c r="B16" s="109" t="s">
        <v>1274</v>
      </c>
      <c r="C16" s="110">
        <v>5956.58</v>
      </c>
      <c r="D16" s="110">
        <v>5956.58</v>
      </c>
      <c r="E16" s="111">
        <v>0</v>
      </c>
      <c r="F16" s="93"/>
      <c r="G16" s="93"/>
      <c r="H16" s="93"/>
      <c r="I16" s="93"/>
      <c r="J16" s="93"/>
    </row>
    <row r="17" ht="15" customHeight="1" spans="1:9">
      <c r="A17" s="108">
        <v>30199</v>
      </c>
      <c r="B17" s="109" t="s">
        <v>1275</v>
      </c>
      <c r="C17" s="110">
        <v>2229.62</v>
      </c>
      <c r="D17" s="110">
        <v>2229.62</v>
      </c>
      <c r="E17" s="111">
        <v>0</v>
      </c>
      <c r="F17" s="93"/>
      <c r="G17" s="93"/>
      <c r="H17" s="93"/>
      <c r="I17" s="93"/>
    </row>
    <row r="18" ht="15" customHeight="1" spans="1:9">
      <c r="A18" s="108">
        <v>30201</v>
      </c>
      <c r="B18" s="109" t="s">
        <v>1340</v>
      </c>
      <c r="C18" s="110">
        <v>7657.67</v>
      </c>
      <c r="D18" s="110">
        <v>0</v>
      </c>
      <c r="E18" s="111">
        <v>7657.67</v>
      </c>
      <c r="F18" s="93"/>
      <c r="G18" s="93"/>
      <c r="H18" s="93"/>
      <c r="I18" s="93"/>
    </row>
    <row r="19" ht="15" customHeight="1" spans="1:8">
      <c r="A19" s="108">
        <v>30202</v>
      </c>
      <c r="B19" s="109" t="s">
        <v>1341</v>
      </c>
      <c r="C19" s="110">
        <v>777.81</v>
      </c>
      <c r="D19" s="110">
        <v>0</v>
      </c>
      <c r="E19" s="111">
        <v>777.81</v>
      </c>
      <c r="F19" s="93"/>
      <c r="G19" s="93"/>
      <c r="H19" s="93"/>
    </row>
    <row r="20" ht="15" customHeight="1" spans="1:8">
      <c r="A20" s="108">
        <v>30203</v>
      </c>
      <c r="B20" s="109" t="s">
        <v>1342</v>
      </c>
      <c r="C20" s="110">
        <v>182.25</v>
      </c>
      <c r="D20" s="110">
        <v>0</v>
      </c>
      <c r="E20" s="111">
        <v>182.25</v>
      </c>
      <c r="G20" s="93"/>
      <c r="H20" s="93"/>
    </row>
    <row r="21" ht="15" customHeight="1" spans="1:7">
      <c r="A21" s="108">
        <v>30204</v>
      </c>
      <c r="B21" s="109" t="s">
        <v>1343</v>
      </c>
      <c r="C21" s="110">
        <v>35.75</v>
      </c>
      <c r="D21" s="110">
        <v>0</v>
      </c>
      <c r="E21" s="111">
        <v>35.75</v>
      </c>
      <c r="F21" s="93"/>
      <c r="G21" s="93"/>
    </row>
    <row r="22" ht="15" customHeight="1" spans="1:6">
      <c r="A22" s="108">
        <v>30205</v>
      </c>
      <c r="B22" s="109" t="s">
        <v>1344</v>
      </c>
      <c r="C22" s="110">
        <v>358.89</v>
      </c>
      <c r="D22" s="110">
        <v>0</v>
      </c>
      <c r="E22" s="111">
        <v>358.89</v>
      </c>
      <c r="F22" s="93"/>
    </row>
    <row r="23" ht="15" customHeight="1" spans="1:6">
      <c r="A23" s="108">
        <v>30206</v>
      </c>
      <c r="B23" s="109" t="s">
        <v>1345</v>
      </c>
      <c r="C23" s="110">
        <v>555.02</v>
      </c>
      <c r="D23" s="110">
        <v>0</v>
      </c>
      <c r="E23" s="111">
        <v>555.02</v>
      </c>
      <c r="F23" s="93"/>
    </row>
    <row r="24" ht="15" customHeight="1" spans="1:5">
      <c r="A24" s="108">
        <v>30207</v>
      </c>
      <c r="B24" s="109" t="s">
        <v>1346</v>
      </c>
      <c r="C24" s="110">
        <v>261.25</v>
      </c>
      <c r="D24" s="110">
        <v>0</v>
      </c>
      <c r="E24" s="111">
        <v>261.25</v>
      </c>
    </row>
    <row r="25" ht="15" customHeight="1" spans="1:5">
      <c r="A25" s="108">
        <v>30208</v>
      </c>
      <c r="B25" s="109" t="s">
        <v>1347</v>
      </c>
      <c r="C25" s="110">
        <v>12.85</v>
      </c>
      <c r="D25" s="110">
        <v>0</v>
      </c>
      <c r="E25" s="111">
        <v>12.85</v>
      </c>
    </row>
    <row r="26" ht="15" customHeight="1" spans="1:5">
      <c r="A26" s="108">
        <v>30209</v>
      </c>
      <c r="B26" s="109" t="s">
        <v>1348</v>
      </c>
      <c r="C26" s="110">
        <v>294.57</v>
      </c>
      <c r="D26" s="110">
        <v>0</v>
      </c>
      <c r="E26" s="111">
        <v>294.57</v>
      </c>
    </row>
    <row r="27" ht="15" customHeight="1" spans="1:5">
      <c r="A27" s="108">
        <v>30211</v>
      </c>
      <c r="B27" s="109" t="s">
        <v>1349</v>
      </c>
      <c r="C27" s="110">
        <v>676.72</v>
      </c>
      <c r="D27" s="110">
        <v>0</v>
      </c>
      <c r="E27" s="111">
        <v>676.72</v>
      </c>
    </row>
    <row r="28" ht="15" customHeight="1" spans="1:5">
      <c r="A28" s="108">
        <v>30212</v>
      </c>
      <c r="B28" s="109" t="s">
        <v>1283</v>
      </c>
      <c r="C28" s="110">
        <v>85.5</v>
      </c>
      <c r="D28" s="110">
        <v>0</v>
      </c>
      <c r="E28" s="111">
        <v>85.5</v>
      </c>
    </row>
    <row r="29" ht="15" customHeight="1" spans="1:5">
      <c r="A29" s="108">
        <v>30213</v>
      </c>
      <c r="B29" s="109" t="s">
        <v>1350</v>
      </c>
      <c r="C29" s="110">
        <v>1344.19</v>
      </c>
      <c r="D29" s="110">
        <v>0</v>
      </c>
      <c r="E29" s="111">
        <v>1344.19</v>
      </c>
    </row>
    <row r="30" ht="15" customHeight="1" spans="1:5">
      <c r="A30" s="108">
        <v>30214</v>
      </c>
      <c r="B30" s="109" t="s">
        <v>1351</v>
      </c>
      <c r="C30" s="110">
        <v>360.62</v>
      </c>
      <c r="D30" s="110">
        <v>0</v>
      </c>
      <c r="E30" s="111">
        <v>360.62</v>
      </c>
    </row>
    <row r="31" ht="15" customHeight="1" spans="1:5">
      <c r="A31" s="108">
        <v>30215</v>
      </c>
      <c r="B31" s="109" t="s">
        <v>1278</v>
      </c>
      <c r="C31" s="110">
        <v>521.55</v>
      </c>
      <c r="D31" s="110">
        <v>0</v>
      </c>
      <c r="E31" s="111">
        <v>521.55</v>
      </c>
    </row>
    <row r="32" ht="15" customHeight="1" spans="1:5">
      <c r="A32" s="108">
        <v>30216</v>
      </c>
      <c r="B32" s="109" t="s">
        <v>1279</v>
      </c>
      <c r="C32" s="110">
        <v>817.29</v>
      </c>
      <c r="D32" s="110">
        <v>0</v>
      </c>
      <c r="E32" s="111">
        <v>817.29</v>
      </c>
    </row>
    <row r="33" ht="15" customHeight="1" spans="1:5">
      <c r="A33" s="108">
        <v>30217</v>
      </c>
      <c r="B33" s="109" t="s">
        <v>1282</v>
      </c>
      <c r="C33" s="110">
        <v>330.71</v>
      </c>
      <c r="D33" s="110">
        <v>0</v>
      </c>
      <c r="E33" s="111">
        <v>330.71</v>
      </c>
    </row>
    <row r="34" ht="15" customHeight="1" spans="1:5">
      <c r="A34" s="108">
        <v>30218</v>
      </c>
      <c r="B34" s="109" t="s">
        <v>1352</v>
      </c>
      <c r="C34" s="110">
        <v>396.68</v>
      </c>
      <c r="D34" s="110">
        <v>0</v>
      </c>
      <c r="E34" s="111">
        <v>396.68</v>
      </c>
    </row>
    <row r="35" ht="15" customHeight="1" spans="1:5">
      <c r="A35" s="108">
        <v>30224</v>
      </c>
      <c r="B35" s="109" t="s">
        <v>1353</v>
      </c>
      <c r="C35" s="110">
        <v>157.7</v>
      </c>
      <c r="D35" s="110">
        <v>0</v>
      </c>
      <c r="E35" s="111">
        <v>157.7</v>
      </c>
    </row>
    <row r="36" ht="15" customHeight="1" spans="1:5">
      <c r="A36" s="108">
        <v>30225</v>
      </c>
      <c r="B36" s="109" t="s">
        <v>1354</v>
      </c>
      <c r="C36" s="110">
        <v>1.7</v>
      </c>
      <c r="D36" s="110">
        <v>0</v>
      </c>
      <c r="E36" s="111">
        <v>1.7</v>
      </c>
    </row>
    <row r="37" ht="15" customHeight="1" spans="1:5">
      <c r="A37" s="108">
        <v>30226</v>
      </c>
      <c r="B37" s="109" t="s">
        <v>1355</v>
      </c>
      <c r="C37" s="110">
        <v>2310.23</v>
      </c>
      <c r="D37" s="110">
        <v>0</v>
      </c>
      <c r="E37" s="111">
        <v>2310.23</v>
      </c>
    </row>
    <row r="38" ht="15" customHeight="1" spans="1:5">
      <c r="A38" s="108">
        <v>30227</v>
      </c>
      <c r="B38" s="109" t="s">
        <v>1281</v>
      </c>
      <c r="C38" s="110">
        <v>987.3</v>
      </c>
      <c r="D38" s="110">
        <v>0</v>
      </c>
      <c r="E38" s="111">
        <v>987.3</v>
      </c>
    </row>
    <row r="39" ht="15" customHeight="1" spans="1:5">
      <c r="A39" s="108">
        <v>30228</v>
      </c>
      <c r="B39" s="109" t="s">
        <v>1356</v>
      </c>
      <c r="C39" s="110">
        <v>1077.77</v>
      </c>
      <c r="D39" s="110">
        <v>0</v>
      </c>
      <c r="E39" s="111">
        <v>1077.77</v>
      </c>
    </row>
    <row r="40" ht="15" customHeight="1" spans="1:5">
      <c r="A40" s="108">
        <v>30229</v>
      </c>
      <c r="B40" s="109" t="s">
        <v>1357</v>
      </c>
      <c r="C40" s="110">
        <v>1193.15</v>
      </c>
      <c r="D40" s="110">
        <v>0</v>
      </c>
      <c r="E40" s="111">
        <v>1193.15</v>
      </c>
    </row>
    <row r="41" ht="15" customHeight="1" spans="1:5">
      <c r="A41" s="108">
        <v>30231</v>
      </c>
      <c r="B41" s="109" t="s">
        <v>1284</v>
      </c>
      <c r="C41" s="110">
        <v>552.6</v>
      </c>
      <c r="D41" s="110">
        <v>0</v>
      </c>
      <c r="E41" s="111">
        <v>552.6</v>
      </c>
    </row>
    <row r="42" ht="15" customHeight="1" spans="1:5">
      <c r="A42" s="108">
        <v>30239</v>
      </c>
      <c r="B42" s="109" t="s">
        <v>1358</v>
      </c>
      <c r="C42" s="110">
        <v>267.67</v>
      </c>
      <c r="D42" s="110">
        <v>0</v>
      </c>
      <c r="E42" s="111">
        <v>267.64</v>
      </c>
    </row>
    <row r="43" ht="15" customHeight="1" spans="1:5">
      <c r="A43" s="108">
        <v>30240</v>
      </c>
      <c r="B43" s="109" t="s">
        <v>1359</v>
      </c>
      <c r="C43" s="110">
        <v>9.93</v>
      </c>
      <c r="D43" s="110">
        <v>0</v>
      </c>
      <c r="E43" s="111">
        <v>9.93</v>
      </c>
    </row>
    <row r="44" ht="15" customHeight="1" spans="1:5">
      <c r="A44" s="108">
        <v>30299</v>
      </c>
      <c r="B44" s="109" t="s">
        <v>1286</v>
      </c>
      <c r="C44" s="110">
        <v>12268.62</v>
      </c>
      <c r="D44" s="110">
        <v>0</v>
      </c>
      <c r="E44" s="111">
        <v>12268.62</v>
      </c>
    </row>
    <row r="45" ht="15" customHeight="1" spans="1:5">
      <c r="A45" s="108">
        <v>30301</v>
      </c>
      <c r="B45" s="109" t="s">
        <v>1360</v>
      </c>
      <c r="C45" s="110">
        <v>47.8</v>
      </c>
      <c r="D45" s="110">
        <v>47.8</v>
      </c>
      <c r="E45" s="111">
        <v>0</v>
      </c>
    </row>
    <row r="46" ht="15" customHeight="1" spans="1:5">
      <c r="A46" s="108">
        <v>30302</v>
      </c>
      <c r="B46" s="109" t="s">
        <v>1361</v>
      </c>
      <c r="C46" s="110">
        <v>577.46</v>
      </c>
      <c r="D46" s="110">
        <v>577.46</v>
      </c>
      <c r="E46" s="111">
        <v>0</v>
      </c>
    </row>
    <row r="47" ht="15" customHeight="1" spans="1:5">
      <c r="A47" s="108">
        <v>30305</v>
      </c>
      <c r="B47" s="109" t="s">
        <v>1362</v>
      </c>
      <c r="C47" s="110">
        <v>274.31</v>
      </c>
      <c r="D47" s="110">
        <v>274.31</v>
      </c>
      <c r="E47" s="111">
        <v>0</v>
      </c>
    </row>
    <row r="48" ht="15" customHeight="1" spans="1:5">
      <c r="A48" s="108">
        <v>30309</v>
      </c>
      <c r="B48" s="109" t="s">
        <v>1363</v>
      </c>
      <c r="C48" s="110">
        <v>22.37</v>
      </c>
      <c r="D48" s="110">
        <v>22.37</v>
      </c>
      <c r="E48" s="111">
        <v>0</v>
      </c>
    </row>
    <row r="49" ht="15" customHeight="1" spans="1:5">
      <c r="A49" s="108">
        <v>30399</v>
      </c>
      <c r="B49" s="109" t="s">
        <v>1364</v>
      </c>
      <c r="C49" s="110">
        <v>154.49</v>
      </c>
      <c r="D49" s="110">
        <v>154.49</v>
      </c>
      <c r="E49" s="111">
        <v>0</v>
      </c>
    </row>
    <row r="50" ht="15" customHeight="1" spans="1:5">
      <c r="A50" s="108">
        <v>30903</v>
      </c>
      <c r="B50" s="112" t="s">
        <v>1365</v>
      </c>
      <c r="C50" s="113">
        <v>50</v>
      </c>
      <c r="D50" s="110">
        <v>0</v>
      </c>
      <c r="E50" s="113">
        <v>50</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sheetData>
  <mergeCells count="3">
    <mergeCell ref="A2:E2"/>
    <mergeCell ref="A4:B4"/>
    <mergeCell ref="C4:E4"/>
  </mergeCells>
  <pageMargins left="0.699305555555556" right="0.699305555555556"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1"/>
  <sheetViews>
    <sheetView workbookViewId="0">
      <selection activeCell="E10" sqref="E10"/>
    </sheetView>
  </sheetViews>
  <sheetFormatPr defaultColWidth="9" defaultRowHeight="14.25" outlineLevelCol="1"/>
  <cols>
    <col min="1" max="1" width="57.5" customWidth="1"/>
    <col min="2" max="2" width="20.75" customWidth="1"/>
  </cols>
  <sheetData>
    <row r="1" spans="1:1">
      <c r="A1" s="84"/>
    </row>
    <row r="2" ht="20.25" spans="1:2">
      <c r="A2" s="64" t="s">
        <v>1366</v>
      </c>
      <c r="B2" s="64"/>
    </row>
    <row r="3" spans="1:2">
      <c r="A3" s="85"/>
      <c r="B3" s="86" t="s">
        <v>30</v>
      </c>
    </row>
    <row r="4" ht="21.75" customHeight="1" spans="1:2">
      <c r="A4" s="87" t="s">
        <v>1367</v>
      </c>
      <c r="B4" s="87" t="s">
        <v>224</v>
      </c>
    </row>
    <row r="5" ht="57" hidden="1" customHeight="1" spans="1:2">
      <c r="A5" s="87"/>
      <c r="B5" s="87"/>
    </row>
    <row r="6" ht="28.5" customHeight="1" spans="1:2">
      <c r="A6" s="87" t="s">
        <v>1270</v>
      </c>
      <c r="B6" s="88">
        <f>SUM(B7:B9)</f>
        <v>1798</v>
      </c>
    </row>
    <row r="7" ht="18.75" customHeight="1" spans="1:2">
      <c r="A7" s="89" t="s">
        <v>1368</v>
      </c>
      <c r="B7" s="88">
        <v>179</v>
      </c>
    </row>
    <row r="8" ht="18.75" customHeight="1" spans="1:2">
      <c r="A8" s="89" t="s">
        <v>1369</v>
      </c>
      <c r="B8" s="88">
        <v>439</v>
      </c>
    </row>
    <row r="9" ht="18.75" customHeight="1" spans="1:2">
      <c r="A9" s="89" t="s">
        <v>1370</v>
      </c>
      <c r="B9" s="88">
        <f>B10+B11</f>
        <v>1180</v>
      </c>
    </row>
    <row r="10" ht="18.75" customHeight="1" spans="1:2">
      <c r="A10" s="89" t="s">
        <v>1371</v>
      </c>
      <c r="B10" s="88">
        <v>1180</v>
      </c>
    </row>
    <row r="11" ht="18.75" customHeight="1" spans="1:2">
      <c r="A11" s="89" t="s">
        <v>1372</v>
      </c>
      <c r="B11" s="88">
        <v>0</v>
      </c>
    </row>
    <row r="12" ht="119.25" customHeight="1" spans="1:2">
      <c r="A12" s="90" t="s">
        <v>1373</v>
      </c>
      <c r="B12" s="90"/>
    </row>
    <row r="13" spans="1:1">
      <c r="A13" s="91"/>
    </row>
    <row r="14" spans="1:1">
      <c r="A14" s="91"/>
    </row>
    <row r="15" spans="1:1">
      <c r="A15" s="91"/>
    </row>
    <row r="16" spans="1:1">
      <c r="A16" s="91"/>
    </row>
    <row r="17" spans="1:1">
      <c r="A17" s="91"/>
    </row>
    <row r="18" spans="1:1">
      <c r="A18" s="91"/>
    </row>
    <row r="19" spans="1:1">
      <c r="A19" s="91"/>
    </row>
    <row r="20" spans="1:1">
      <c r="A20" s="91"/>
    </row>
    <row r="21" spans="1:1">
      <c r="A21" s="91"/>
    </row>
    <row r="22" spans="1:1">
      <c r="A22" s="91"/>
    </row>
    <row r="23" spans="1:1">
      <c r="A23" s="91"/>
    </row>
    <row r="24" spans="1:1">
      <c r="A24" s="91"/>
    </row>
    <row r="25" spans="1:1">
      <c r="A25" s="91"/>
    </row>
    <row r="26" spans="1:1">
      <c r="A26" s="91"/>
    </row>
    <row r="27" spans="1:1">
      <c r="A27" s="91"/>
    </row>
    <row r="28" spans="1:1">
      <c r="A28" s="91"/>
    </row>
    <row r="29" spans="1:1">
      <c r="A29" s="91"/>
    </row>
    <row r="30" spans="1:1">
      <c r="A30" s="91"/>
    </row>
    <row r="31" spans="1:1">
      <c r="A31" s="91"/>
    </row>
    <row r="32" spans="1:1">
      <c r="A32" s="91"/>
    </row>
    <row r="33" spans="1:1">
      <c r="A33" s="91"/>
    </row>
    <row r="34" spans="1:1">
      <c r="A34" s="91"/>
    </row>
    <row r="35" spans="1:1">
      <c r="A35" s="91"/>
    </row>
    <row r="36" spans="1:1">
      <c r="A36" s="91"/>
    </row>
    <row r="37" spans="1:1">
      <c r="A37" s="91"/>
    </row>
    <row r="38" spans="1:1">
      <c r="A38" s="91"/>
    </row>
    <row r="39" spans="1:1">
      <c r="A39" s="91"/>
    </row>
    <row r="40" spans="1:1">
      <c r="A40" s="91"/>
    </row>
    <row r="41" spans="1:1">
      <c r="A41" s="91"/>
    </row>
    <row r="42" spans="1:1">
      <c r="A42" s="91"/>
    </row>
    <row r="43" spans="1:1">
      <c r="A43" s="91"/>
    </row>
    <row r="44" spans="1:1">
      <c r="A44" s="91"/>
    </row>
    <row r="45" spans="1:1">
      <c r="A45" s="91"/>
    </row>
    <row r="46" spans="1:1">
      <c r="A46" s="91"/>
    </row>
    <row r="47" spans="1:1">
      <c r="A47" s="91"/>
    </row>
    <row r="48" spans="1:1">
      <c r="A48" s="91"/>
    </row>
    <row r="49" spans="1:1">
      <c r="A49" s="91"/>
    </row>
    <row r="50" spans="1:1">
      <c r="A50" s="91"/>
    </row>
    <row r="51" spans="1:1">
      <c r="A51" s="91"/>
    </row>
  </sheetData>
  <mergeCells count="4">
    <mergeCell ref="A2:B2"/>
    <mergeCell ref="A12:B12"/>
    <mergeCell ref="A4:A5"/>
    <mergeCell ref="B4:B5"/>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
  <sheetViews>
    <sheetView workbookViewId="0">
      <selection activeCell="C72" sqref="C72"/>
    </sheetView>
  </sheetViews>
  <sheetFormatPr defaultColWidth="9" defaultRowHeight="14.25" outlineLevelCol="1"/>
  <cols>
    <col min="1" max="1" width="52.75" customWidth="1"/>
    <col min="2" max="2" width="29.125" customWidth="1"/>
  </cols>
  <sheetData>
    <row r="1" ht="39.75" customHeight="1" spans="1:2">
      <c r="A1" s="64" t="s">
        <v>1374</v>
      </c>
      <c r="B1" s="64"/>
    </row>
    <row r="2" ht="20.25" spans="1:2">
      <c r="A2" s="65"/>
      <c r="B2" s="66" t="s">
        <v>30</v>
      </c>
    </row>
    <row r="3" ht="29.25" customHeight="1" spans="1:2">
      <c r="A3" s="67" t="s">
        <v>1375</v>
      </c>
      <c r="B3" s="67" t="s">
        <v>1376</v>
      </c>
    </row>
    <row r="4" ht="29.25" customHeight="1" spans="1:2">
      <c r="A4" s="68" t="s">
        <v>1377</v>
      </c>
      <c r="B4" s="69">
        <v>57</v>
      </c>
    </row>
    <row r="5" ht="29.25" customHeight="1" spans="1:2">
      <c r="A5" s="68" t="s">
        <v>1378</v>
      </c>
      <c r="B5" s="70">
        <v>13</v>
      </c>
    </row>
    <row r="6" ht="29.25" customHeight="1" spans="1:2">
      <c r="A6" s="68" t="s">
        <v>1379</v>
      </c>
      <c r="B6" s="70">
        <v>565</v>
      </c>
    </row>
    <row r="7" ht="29.25" customHeight="1" spans="1:2">
      <c r="A7" s="68" t="s">
        <v>1380</v>
      </c>
      <c r="B7" s="70">
        <v>2869.4</v>
      </c>
    </row>
    <row r="8" ht="29.25" customHeight="1" spans="1:2">
      <c r="A8" s="71" t="s">
        <v>1381</v>
      </c>
      <c r="B8" s="70">
        <v>23.73</v>
      </c>
    </row>
    <row r="9" ht="29.25" customHeight="1" spans="1:2">
      <c r="A9" s="71" t="s">
        <v>1382</v>
      </c>
      <c r="B9" s="70">
        <f>72+155.94</f>
        <v>227.94</v>
      </c>
    </row>
    <row r="10" ht="29.25" customHeight="1" spans="1:2">
      <c r="A10" s="71" t="s">
        <v>1382</v>
      </c>
      <c r="B10" s="70">
        <v>101.64</v>
      </c>
    </row>
    <row r="11" ht="29.25" customHeight="1" spans="1:2">
      <c r="A11" s="71" t="s">
        <v>1382</v>
      </c>
      <c r="B11" s="70">
        <v>9.1</v>
      </c>
    </row>
    <row r="12" ht="29.25" customHeight="1" spans="1:2">
      <c r="A12" s="71" t="s">
        <v>1382</v>
      </c>
      <c r="B12" s="70">
        <f>21.9+7.5+114.9+2+131</f>
        <v>277.3</v>
      </c>
    </row>
    <row r="13" ht="29.25" customHeight="1" spans="1:2">
      <c r="A13" s="71" t="s">
        <v>1382</v>
      </c>
      <c r="B13" s="70">
        <v>9.5</v>
      </c>
    </row>
    <row r="14" ht="29.25" customHeight="1" spans="1:2">
      <c r="A14" s="71" t="s">
        <v>1382</v>
      </c>
      <c r="B14" s="70">
        <v>69.4</v>
      </c>
    </row>
    <row r="15" ht="29.25" customHeight="1" spans="1:2">
      <c r="A15" s="68" t="s">
        <v>1383</v>
      </c>
      <c r="B15" s="70">
        <v>218.2</v>
      </c>
    </row>
    <row r="16" ht="29.25" customHeight="1" spans="1:2">
      <c r="A16" s="68" t="s">
        <v>1384</v>
      </c>
      <c r="B16" s="70">
        <v>1488</v>
      </c>
    </row>
    <row r="17" ht="29.25" customHeight="1" spans="1:2">
      <c r="A17" s="68" t="s">
        <v>1385</v>
      </c>
      <c r="B17" s="70">
        <v>70</v>
      </c>
    </row>
    <row r="18" ht="29.25" customHeight="1" spans="1:2">
      <c r="A18" s="68" t="s">
        <v>1386</v>
      </c>
      <c r="B18" s="70">
        <v>131</v>
      </c>
    </row>
    <row r="19" ht="29.25" customHeight="1" spans="1:2">
      <c r="A19" s="68" t="s">
        <v>1387</v>
      </c>
      <c r="B19" s="70">
        <v>148</v>
      </c>
    </row>
    <row r="20" ht="29.25" customHeight="1" spans="1:2">
      <c r="A20" s="68" t="s">
        <v>1388</v>
      </c>
      <c r="B20" s="70">
        <v>1238.16</v>
      </c>
    </row>
    <row r="21" ht="29.25" customHeight="1" spans="1:2">
      <c r="A21" s="68" t="s">
        <v>1389</v>
      </c>
      <c r="B21" s="70">
        <v>1994</v>
      </c>
    </row>
    <row r="22" ht="29.25" customHeight="1" spans="1:2">
      <c r="A22" s="68" t="s">
        <v>1390</v>
      </c>
      <c r="B22" s="70">
        <v>12.7</v>
      </c>
    </row>
    <row r="23" ht="29.25" customHeight="1" spans="1:2">
      <c r="A23" s="68" t="s">
        <v>1391</v>
      </c>
      <c r="B23" s="69">
        <v>0.7</v>
      </c>
    </row>
    <row r="24" ht="29.25" customHeight="1" spans="1:2">
      <c r="A24" s="68" t="s">
        <v>1392</v>
      </c>
      <c r="B24" s="69">
        <v>115</v>
      </c>
    </row>
    <row r="25" ht="29.25" customHeight="1" spans="1:2">
      <c r="A25" s="68" t="s">
        <v>1393</v>
      </c>
      <c r="B25" s="69">
        <v>95.1</v>
      </c>
    </row>
    <row r="26" ht="29.25" customHeight="1" spans="1:2">
      <c r="A26" s="68" t="s">
        <v>1394</v>
      </c>
      <c r="B26" s="72">
        <v>244.6</v>
      </c>
    </row>
    <row r="27" ht="29.25" customHeight="1" spans="1:2">
      <c r="A27" s="68" t="s">
        <v>1395</v>
      </c>
      <c r="B27" s="72">
        <v>10810</v>
      </c>
    </row>
    <row r="28" ht="29.25" customHeight="1" spans="1:2">
      <c r="A28" s="68" t="s">
        <v>1396</v>
      </c>
      <c r="B28" s="72">
        <v>42.5</v>
      </c>
    </row>
    <row r="29" ht="29.25" customHeight="1" spans="1:2">
      <c r="A29" s="68" t="s">
        <v>1397</v>
      </c>
      <c r="B29" s="72">
        <v>8.5</v>
      </c>
    </row>
    <row r="30" ht="29.25" customHeight="1" spans="1:2">
      <c r="A30" s="68" t="s">
        <v>1398</v>
      </c>
      <c r="B30" s="72">
        <v>206</v>
      </c>
    </row>
    <row r="31" ht="29.25" customHeight="1" spans="1:2">
      <c r="A31" s="68" t="s">
        <v>1399</v>
      </c>
      <c r="B31" s="72">
        <v>20</v>
      </c>
    </row>
    <row r="32" ht="29.25" customHeight="1" spans="1:2">
      <c r="A32" s="68" t="s">
        <v>1400</v>
      </c>
      <c r="B32" s="72">
        <v>1613.32</v>
      </c>
    </row>
    <row r="33" ht="29.25" customHeight="1" spans="1:2">
      <c r="A33" s="71" t="s">
        <v>1401</v>
      </c>
      <c r="B33" s="70">
        <v>35.595</v>
      </c>
    </row>
    <row r="34" ht="29.25" customHeight="1" spans="1:2">
      <c r="A34" s="68" t="s">
        <v>1402</v>
      </c>
      <c r="B34" s="73">
        <v>343.9</v>
      </c>
    </row>
    <row r="35" ht="29.25" customHeight="1" spans="1:2">
      <c r="A35" s="68" t="s">
        <v>1403</v>
      </c>
      <c r="B35" s="73">
        <v>-9</v>
      </c>
    </row>
    <row r="36" ht="29.25" customHeight="1" spans="1:2">
      <c r="A36" s="68" t="s">
        <v>1404</v>
      </c>
      <c r="B36" s="73">
        <v>13.91</v>
      </c>
    </row>
    <row r="37" ht="29.25" customHeight="1" spans="1:2">
      <c r="A37" s="68" t="s">
        <v>1405</v>
      </c>
      <c r="B37" s="72">
        <v>385.62</v>
      </c>
    </row>
    <row r="38" ht="29.25" customHeight="1" spans="1:2">
      <c r="A38" s="68" t="s">
        <v>1406</v>
      </c>
      <c r="B38" s="73">
        <v>37</v>
      </c>
    </row>
    <row r="39" ht="29.25" customHeight="1" spans="1:2">
      <c r="A39" s="68" t="s">
        <v>1407</v>
      </c>
      <c r="B39" s="73">
        <v>243.51</v>
      </c>
    </row>
    <row r="40" ht="29.25" customHeight="1" spans="1:2">
      <c r="A40" s="68" t="s">
        <v>1408</v>
      </c>
      <c r="B40" s="73">
        <v>855</v>
      </c>
    </row>
    <row r="41" ht="29.25" customHeight="1" spans="1:2">
      <c r="A41" s="68" t="s">
        <v>1409</v>
      </c>
      <c r="B41" s="73">
        <v>5</v>
      </c>
    </row>
    <row r="42" ht="29.25" customHeight="1" spans="1:2">
      <c r="A42" s="68" t="s">
        <v>1410</v>
      </c>
      <c r="B42" s="73">
        <v>44</v>
      </c>
    </row>
    <row r="43" ht="29.25" customHeight="1" spans="1:2">
      <c r="A43" s="68" t="s">
        <v>1411</v>
      </c>
      <c r="B43" s="72">
        <v>320</v>
      </c>
    </row>
    <row r="44" ht="29.25" customHeight="1" spans="1:2">
      <c r="A44" s="68" t="s">
        <v>1412</v>
      </c>
      <c r="B44" s="72">
        <v>60.6</v>
      </c>
    </row>
    <row r="45" ht="29.25" customHeight="1" spans="1:2">
      <c r="A45" s="68" t="s">
        <v>1413</v>
      </c>
      <c r="B45" s="72">
        <v>53.28</v>
      </c>
    </row>
    <row r="46" ht="29.25" customHeight="1" spans="1:2">
      <c r="A46" s="68" t="s">
        <v>1414</v>
      </c>
      <c r="B46" s="72">
        <v>36.5</v>
      </c>
    </row>
    <row r="47" ht="29.25" customHeight="1" spans="1:2">
      <c r="A47" s="68" t="s">
        <v>1415</v>
      </c>
      <c r="B47" s="72">
        <v>1621.14</v>
      </c>
    </row>
    <row r="48" ht="29.25" customHeight="1" spans="1:2">
      <c r="A48" s="74" t="s">
        <v>1416</v>
      </c>
      <c r="B48" s="75">
        <v>7</v>
      </c>
    </row>
    <row r="49" ht="29.25" customHeight="1" spans="1:2">
      <c r="A49" s="68" t="s">
        <v>1417</v>
      </c>
      <c r="B49" s="75">
        <v>0.5</v>
      </c>
    </row>
    <row r="50" ht="29.25" customHeight="1" spans="1:2">
      <c r="A50" s="68" t="s">
        <v>1418</v>
      </c>
      <c r="B50" s="75">
        <v>31.608</v>
      </c>
    </row>
    <row r="51" ht="29.25" customHeight="1" spans="1:2">
      <c r="A51" s="68" t="s">
        <v>1419</v>
      </c>
      <c r="B51" s="75">
        <v>16.09</v>
      </c>
    </row>
    <row r="52" ht="29.25" customHeight="1" spans="1:2">
      <c r="A52" s="68" t="s">
        <v>1420</v>
      </c>
      <c r="B52" s="75">
        <v>5</v>
      </c>
    </row>
    <row r="53" ht="29.25" customHeight="1" spans="1:2">
      <c r="A53" s="68" t="s">
        <v>1421</v>
      </c>
      <c r="B53" s="76">
        <v>36.03</v>
      </c>
    </row>
    <row r="54" ht="29.25" customHeight="1" spans="1:2">
      <c r="A54" s="68" t="s">
        <v>1422</v>
      </c>
      <c r="B54" s="76">
        <v>13.68</v>
      </c>
    </row>
    <row r="55" ht="29.25" customHeight="1" spans="1:2">
      <c r="A55" s="68" t="s">
        <v>1423</v>
      </c>
      <c r="B55" s="75">
        <v>87</v>
      </c>
    </row>
    <row r="56" ht="29.25" customHeight="1" spans="1:2">
      <c r="A56" s="68" t="s">
        <v>1424</v>
      </c>
      <c r="B56" s="75">
        <v>48</v>
      </c>
    </row>
    <row r="57" ht="29.25" customHeight="1" spans="1:2">
      <c r="A57" s="68" t="s">
        <v>1425</v>
      </c>
      <c r="B57" s="75">
        <v>148.5</v>
      </c>
    </row>
    <row r="58" ht="29.25" customHeight="1" spans="1:2">
      <c r="A58" s="68" t="s">
        <v>1425</v>
      </c>
      <c r="B58" s="75">
        <v>6.1</v>
      </c>
    </row>
    <row r="59" ht="29.25" customHeight="1" spans="1:2">
      <c r="A59" s="68" t="s">
        <v>1426</v>
      </c>
      <c r="B59" s="75">
        <v>628.77</v>
      </c>
    </row>
    <row r="60" ht="29.25" customHeight="1" spans="1:2">
      <c r="A60" s="68" t="s">
        <v>1426</v>
      </c>
      <c r="B60" s="75">
        <v>31.9</v>
      </c>
    </row>
    <row r="61" ht="29.25" customHeight="1" spans="1:2">
      <c r="A61" s="77" t="s">
        <v>1427</v>
      </c>
      <c r="B61" s="75">
        <v>490</v>
      </c>
    </row>
    <row r="62" ht="29.25" customHeight="1" spans="1:2">
      <c r="A62" s="78" t="s">
        <v>1428</v>
      </c>
      <c r="B62" s="78">
        <f>SUM(B4:B61)</f>
        <v>28275.023</v>
      </c>
    </row>
    <row r="63" ht="29.25" customHeight="1" spans="1:2">
      <c r="A63" s="79" t="s">
        <v>1429</v>
      </c>
      <c r="B63" s="80">
        <v>3008</v>
      </c>
    </row>
    <row r="64" ht="29.25" customHeight="1" spans="1:2">
      <c r="A64" s="79" t="s">
        <v>1430</v>
      </c>
      <c r="B64" s="80">
        <v>1593</v>
      </c>
    </row>
    <row r="65" ht="29.25" customHeight="1" spans="1:2">
      <c r="A65" s="79" t="s">
        <v>1431</v>
      </c>
      <c r="B65" s="80">
        <v>190</v>
      </c>
    </row>
    <row r="66" ht="29.25" customHeight="1" spans="1:2">
      <c r="A66" s="79" t="s">
        <v>1432</v>
      </c>
      <c r="B66" s="81">
        <v>701</v>
      </c>
    </row>
    <row r="67" ht="29.25" customHeight="1" spans="1:2">
      <c r="A67" s="82" t="s">
        <v>1433</v>
      </c>
      <c r="B67" s="81">
        <v>498.99</v>
      </c>
    </row>
    <row r="68" ht="29.25" customHeight="1" spans="1:2">
      <c r="A68" s="83" t="s">
        <v>1434</v>
      </c>
      <c r="B68" s="76">
        <v>16883</v>
      </c>
    </row>
    <row r="69" ht="29.25" customHeight="1" spans="1:2">
      <c r="A69" s="78" t="s">
        <v>1435</v>
      </c>
      <c r="B69" s="78">
        <f>SUM(B63:B68)</f>
        <v>22873.99</v>
      </c>
    </row>
  </sheetData>
  <mergeCells count="1">
    <mergeCell ref="A1:B1"/>
  </mergeCell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workbookViewId="0">
      <selection activeCell="E10" sqref="E10"/>
    </sheetView>
  </sheetViews>
  <sheetFormatPr defaultColWidth="9" defaultRowHeight="14.25" outlineLevelCol="5"/>
  <cols>
    <col min="1" max="1" width="43.25" style="42" customWidth="1"/>
    <col min="2" max="2" width="14.625" style="42" customWidth="1"/>
    <col min="3" max="3" width="14.75" style="42" customWidth="1"/>
    <col min="4" max="4" width="63.875" style="42" customWidth="1"/>
    <col min="5" max="5" width="14.25" style="42" customWidth="1"/>
    <col min="6" max="6" width="13.5" style="42" customWidth="1"/>
    <col min="7" max="16384" width="9" style="42"/>
  </cols>
  <sheetData>
    <row r="1" ht="20.25" spans="1:6">
      <c r="A1" s="43" t="s">
        <v>1436</v>
      </c>
      <c r="B1" s="43"/>
      <c r="C1" s="43"/>
      <c r="D1" s="43"/>
      <c r="E1" s="43"/>
      <c r="F1" s="43"/>
    </row>
    <row r="2" spans="1:6">
      <c r="A2" s="44"/>
      <c r="B2" s="44"/>
      <c r="F2" s="42" t="s">
        <v>30</v>
      </c>
    </row>
    <row r="3" ht="18.75" spans="1:6">
      <c r="A3" s="45" t="s">
        <v>1437</v>
      </c>
      <c r="B3" s="46"/>
      <c r="C3" s="46"/>
      <c r="D3" s="45" t="s">
        <v>1438</v>
      </c>
      <c r="E3" s="46"/>
      <c r="F3" s="47"/>
    </row>
    <row r="4" spans="1:6">
      <c r="A4" s="48" t="s">
        <v>85</v>
      </c>
      <c r="B4" s="14" t="s">
        <v>233</v>
      </c>
      <c r="C4" s="14" t="s">
        <v>224</v>
      </c>
      <c r="D4" s="48" t="s">
        <v>85</v>
      </c>
      <c r="E4" s="14" t="s">
        <v>233</v>
      </c>
      <c r="F4" s="14" t="s">
        <v>224</v>
      </c>
    </row>
    <row r="5" spans="1:6">
      <c r="A5" s="49" t="s">
        <v>86</v>
      </c>
      <c r="B5" s="49"/>
      <c r="C5" s="6"/>
      <c r="D5" s="49" t="s">
        <v>87</v>
      </c>
      <c r="E5" s="50"/>
      <c r="F5" s="51"/>
    </row>
    <row r="6" spans="1:6">
      <c r="A6" s="49" t="s">
        <v>88</v>
      </c>
      <c r="B6" s="49"/>
      <c r="C6" s="6"/>
      <c r="D6" s="52" t="s">
        <v>89</v>
      </c>
      <c r="E6" s="52"/>
      <c r="F6" s="53"/>
    </row>
    <row r="7" spans="1:6">
      <c r="A7" s="49" t="s">
        <v>90</v>
      </c>
      <c r="B7" s="49"/>
      <c r="C7" s="6"/>
      <c r="D7" s="49" t="s">
        <v>91</v>
      </c>
      <c r="E7" s="50"/>
      <c r="F7" s="51"/>
    </row>
    <row r="8" spans="1:6">
      <c r="A8" s="49" t="s">
        <v>92</v>
      </c>
      <c r="B8" s="49"/>
      <c r="C8" s="6"/>
      <c r="D8" s="52" t="s">
        <v>93</v>
      </c>
      <c r="E8" s="52"/>
      <c r="F8" s="53"/>
    </row>
    <row r="9" spans="1:6">
      <c r="A9" s="49" t="s">
        <v>94</v>
      </c>
      <c r="B9" s="49"/>
      <c r="C9" s="6"/>
      <c r="D9" s="52" t="s">
        <v>95</v>
      </c>
      <c r="E9" s="52"/>
      <c r="F9" s="53"/>
    </row>
    <row r="10" spans="1:6">
      <c r="A10" s="49" t="s">
        <v>96</v>
      </c>
      <c r="B10" s="49"/>
      <c r="C10" s="6"/>
      <c r="D10" s="49" t="s">
        <v>97</v>
      </c>
      <c r="E10" s="50"/>
      <c r="F10" s="51"/>
    </row>
    <row r="11" spans="1:6">
      <c r="A11" s="49" t="s">
        <v>98</v>
      </c>
      <c r="B11" s="49"/>
      <c r="C11" s="6"/>
      <c r="D11" s="49" t="s">
        <v>99</v>
      </c>
      <c r="E11" s="49"/>
      <c r="F11" s="53"/>
    </row>
    <row r="12" spans="1:6">
      <c r="A12" s="49" t="s">
        <v>100</v>
      </c>
      <c r="B12" s="49"/>
      <c r="C12" s="6"/>
      <c r="D12" s="49" t="s">
        <v>101</v>
      </c>
      <c r="E12" s="49"/>
      <c r="F12" s="53"/>
    </row>
    <row r="13" spans="1:6">
      <c r="A13" s="49" t="s">
        <v>102</v>
      </c>
      <c r="B13" s="49"/>
      <c r="C13" s="6"/>
      <c r="D13" s="49" t="s">
        <v>103</v>
      </c>
      <c r="E13" s="50"/>
      <c r="F13" s="51"/>
    </row>
    <row r="14" spans="1:6">
      <c r="A14" s="49" t="s">
        <v>104</v>
      </c>
      <c r="B14" s="49"/>
      <c r="C14" s="6"/>
      <c r="D14" s="49" t="s">
        <v>105</v>
      </c>
      <c r="E14" s="49"/>
      <c r="F14" s="53"/>
    </row>
    <row r="15" spans="1:6">
      <c r="A15" s="49" t="s">
        <v>106</v>
      </c>
      <c r="B15" s="49"/>
      <c r="C15" s="6"/>
      <c r="D15" s="49" t="s">
        <v>107</v>
      </c>
      <c r="E15" s="49"/>
      <c r="F15" s="53"/>
    </row>
    <row r="16" spans="1:6">
      <c r="A16" s="49" t="s">
        <v>108</v>
      </c>
      <c r="B16" s="49"/>
      <c r="C16" s="6"/>
      <c r="D16" s="49" t="s">
        <v>109</v>
      </c>
      <c r="E16" s="49"/>
      <c r="F16" s="53"/>
    </row>
    <row r="17" spans="1:6">
      <c r="A17" s="49" t="s">
        <v>110</v>
      </c>
      <c r="B17" s="49"/>
      <c r="C17" s="6"/>
      <c r="D17" s="49" t="s">
        <v>111</v>
      </c>
      <c r="E17" s="49"/>
      <c r="F17" s="53"/>
    </row>
    <row r="18" spans="1:6">
      <c r="A18" s="49" t="s">
        <v>112</v>
      </c>
      <c r="B18" s="49"/>
      <c r="C18" s="6"/>
      <c r="D18" s="49" t="s">
        <v>113</v>
      </c>
      <c r="E18" s="49"/>
      <c r="F18" s="53"/>
    </row>
    <row r="19" spans="1:6">
      <c r="A19" s="49" t="s">
        <v>114</v>
      </c>
      <c r="B19" s="49"/>
      <c r="C19" s="6"/>
      <c r="D19" s="49" t="s">
        <v>115</v>
      </c>
      <c r="E19" s="49"/>
      <c r="F19" s="53"/>
    </row>
    <row r="20" spans="1:6">
      <c r="A20" s="49" t="s">
        <v>116</v>
      </c>
      <c r="B20" s="49"/>
      <c r="C20" s="6"/>
      <c r="D20" s="49" t="s">
        <v>117</v>
      </c>
      <c r="E20" s="49"/>
      <c r="F20" s="53"/>
    </row>
    <row r="21" spans="1:6">
      <c r="A21" s="49" t="s">
        <v>118</v>
      </c>
      <c r="B21" s="49"/>
      <c r="C21" s="6"/>
      <c r="D21" s="49" t="s">
        <v>119</v>
      </c>
      <c r="E21" s="50"/>
      <c r="F21" s="51"/>
    </row>
    <row r="22" spans="1:6">
      <c r="A22" s="49" t="s">
        <v>120</v>
      </c>
      <c r="B22" s="49"/>
      <c r="C22" s="6"/>
      <c r="D22" s="54" t="s">
        <v>121</v>
      </c>
      <c r="E22" s="54"/>
      <c r="F22" s="53"/>
    </row>
    <row r="23" spans="1:6">
      <c r="A23" s="49" t="s">
        <v>122</v>
      </c>
      <c r="B23" s="49"/>
      <c r="C23" s="6"/>
      <c r="D23" s="54" t="s">
        <v>123</v>
      </c>
      <c r="E23" s="54"/>
      <c r="F23" s="53"/>
    </row>
    <row r="24" spans="1:6">
      <c r="A24" s="49" t="s">
        <v>124</v>
      </c>
      <c r="B24" s="49"/>
      <c r="C24" s="6"/>
      <c r="D24" s="54" t="s">
        <v>125</v>
      </c>
      <c r="E24" s="54"/>
      <c r="F24" s="53"/>
    </row>
    <row r="25" spans="1:6">
      <c r="A25" s="49" t="s">
        <v>126</v>
      </c>
      <c r="B25" s="49"/>
      <c r="C25" s="6"/>
      <c r="D25" s="54" t="s">
        <v>127</v>
      </c>
      <c r="E25" s="54"/>
      <c r="F25" s="55"/>
    </row>
    <row r="26" spans="1:6">
      <c r="A26" s="6"/>
      <c r="B26" s="6"/>
      <c r="C26" s="6"/>
      <c r="D26" s="54" t="s">
        <v>128</v>
      </c>
      <c r="E26" s="54"/>
      <c r="F26" s="55"/>
    </row>
    <row r="27" spans="1:6">
      <c r="A27" s="6"/>
      <c r="B27" s="6"/>
      <c r="C27" s="6"/>
      <c r="D27" s="52" t="s">
        <v>129</v>
      </c>
      <c r="E27" s="56"/>
      <c r="F27" s="51"/>
    </row>
    <row r="28" spans="1:6">
      <c r="A28" s="6"/>
      <c r="B28" s="6"/>
      <c r="C28" s="6"/>
      <c r="D28" s="52" t="s">
        <v>130</v>
      </c>
      <c r="E28" s="52"/>
      <c r="F28" s="55"/>
    </row>
    <row r="29" spans="1:6">
      <c r="A29" s="52"/>
      <c r="B29" s="52"/>
      <c r="C29" s="6"/>
      <c r="D29" s="54" t="s">
        <v>131</v>
      </c>
      <c r="E29" s="54"/>
      <c r="F29" s="55"/>
    </row>
    <row r="30" spans="1:6">
      <c r="A30" s="52"/>
      <c r="B30" s="52"/>
      <c r="C30" s="6"/>
      <c r="D30" s="54" t="s">
        <v>132</v>
      </c>
      <c r="E30" s="54"/>
      <c r="F30" s="55"/>
    </row>
    <row r="31" spans="1:6">
      <c r="A31" s="52"/>
      <c r="B31" s="52"/>
      <c r="C31" s="6"/>
      <c r="D31" s="54" t="s">
        <v>133</v>
      </c>
      <c r="E31" s="54"/>
      <c r="F31" s="55"/>
    </row>
    <row r="32" spans="1:6">
      <c r="A32" s="52"/>
      <c r="B32" s="52"/>
      <c r="C32" s="6"/>
      <c r="D32" s="54" t="s">
        <v>134</v>
      </c>
      <c r="E32" s="54"/>
      <c r="F32" s="55"/>
    </row>
    <row r="33" spans="1:6">
      <c r="A33" s="52"/>
      <c r="B33" s="52"/>
      <c r="C33" s="6"/>
      <c r="D33" s="54" t="s">
        <v>135</v>
      </c>
      <c r="E33" s="54"/>
      <c r="F33" s="55"/>
    </row>
    <row r="34" spans="1:6">
      <c r="A34" s="52"/>
      <c r="B34" s="52"/>
      <c r="C34" s="6"/>
      <c r="D34" s="54" t="s">
        <v>136</v>
      </c>
      <c r="E34" s="54"/>
      <c r="F34" s="55"/>
    </row>
    <row r="35" spans="1:6">
      <c r="A35" s="52"/>
      <c r="B35" s="52"/>
      <c r="C35" s="6"/>
      <c r="D35" s="52" t="s">
        <v>137</v>
      </c>
      <c r="E35" s="56"/>
      <c r="F35" s="51"/>
    </row>
    <row r="36" spans="1:6">
      <c r="A36" s="52"/>
      <c r="B36" s="52"/>
      <c r="C36" s="6"/>
      <c r="D36" s="54" t="s">
        <v>138</v>
      </c>
      <c r="E36" s="54"/>
      <c r="F36" s="55"/>
    </row>
    <row r="37" spans="1:6">
      <c r="A37" s="52"/>
      <c r="B37" s="52"/>
      <c r="C37" s="6"/>
      <c r="D37" s="54" t="s">
        <v>139</v>
      </c>
      <c r="E37" s="54"/>
      <c r="F37" s="55"/>
    </row>
    <row r="38" spans="1:6">
      <c r="A38" s="52"/>
      <c r="B38" s="52"/>
      <c r="C38" s="6"/>
      <c r="D38" s="54" t="s">
        <v>140</v>
      </c>
      <c r="E38" s="54"/>
      <c r="F38" s="55"/>
    </row>
    <row r="39" spans="1:6">
      <c r="A39" s="49"/>
      <c r="B39" s="49"/>
      <c r="C39" s="6"/>
      <c r="D39" s="52" t="s">
        <v>141</v>
      </c>
      <c r="E39" s="56"/>
      <c r="F39" s="51"/>
    </row>
    <row r="40" spans="1:6">
      <c r="A40" s="49"/>
      <c r="B40" s="49"/>
      <c r="C40" s="6"/>
      <c r="D40" s="54" t="s">
        <v>142</v>
      </c>
      <c r="E40" s="54"/>
      <c r="F40" s="55"/>
    </row>
    <row r="41" spans="1:6">
      <c r="A41" s="49"/>
      <c r="B41" s="49"/>
      <c r="C41" s="6"/>
      <c r="D41" s="52" t="s">
        <v>143</v>
      </c>
      <c r="E41" s="56"/>
      <c r="F41" s="51"/>
    </row>
    <row r="42" spans="1:6">
      <c r="A42" s="49"/>
      <c r="B42" s="49"/>
      <c r="C42" s="57"/>
      <c r="D42" s="54" t="s">
        <v>144</v>
      </c>
      <c r="E42" s="54"/>
      <c r="F42" s="55"/>
    </row>
    <row r="43" spans="1:6">
      <c r="A43" s="49"/>
      <c r="B43" s="49"/>
      <c r="C43" s="57"/>
      <c r="D43" s="54" t="s">
        <v>145</v>
      </c>
      <c r="E43" s="54"/>
      <c r="F43" s="55"/>
    </row>
    <row r="44" spans="1:6">
      <c r="A44" s="49"/>
      <c r="B44" s="49"/>
      <c r="C44" s="57"/>
      <c r="D44" s="54" t="s">
        <v>146</v>
      </c>
      <c r="E44" s="54"/>
      <c r="F44" s="55"/>
    </row>
    <row r="45" spans="1:6">
      <c r="A45" s="57"/>
      <c r="B45" s="57"/>
      <c r="C45" s="57"/>
      <c r="D45" s="52" t="s">
        <v>147</v>
      </c>
      <c r="E45" s="52"/>
      <c r="F45" s="55"/>
    </row>
    <row r="46" spans="1:6">
      <c r="A46" s="58"/>
      <c r="B46" s="58"/>
      <c r="C46" s="57"/>
      <c r="D46" s="52" t="s">
        <v>148</v>
      </c>
      <c r="E46" s="52"/>
      <c r="F46" s="57"/>
    </row>
    <row r="47" spans="1:6">
      <c r="A47" s="58"/>
      <c r="B47" s="58"/>
      <c r="C47" s="57"/>
      <c r="D47" s="58"/>
      <c r="E47" s="58"/>
      <c r="F47" s="57"/>
    </row>
    <row r="48" spans="1:6">
      <c r="A48" s="58"/>
      <c r="B48" s="58"/>
      <c r="C48" s="57"/>
      <c r="D48" s="58"/>
      <c r="E48" s="58"/>
      <c r="F48" s="57"/>
    </row>
    <row r="49" spans="1:6">
      <c r="A49" s="58"/>
      <c r="B49" s="58"/>
      <c r="C49" s="57"/>
      <c r="D49" s="58"/>
      <c r="E49" s="58"/>
      <c r="F49" s="57"/>
    </row>
    <row r="50" spans="1:6">
      <c r="A50" s="58"/>
      <c r="B50" s="58"/>
      <c r="C50" s="57"/>
      <c r="D50" s="58"/>
      <c r="E50" s="58"/>
      <c r="F50" s="57"/>
    </row>
    <row r="51" spans="1:6">
      <c r="A51" s="58"/>
      <c r="B51" s="58"/>
      <c r="C51" s="57"/>
      <c r="D51" s="58"/>
      <c r="E51" s="58"/>
      <c r="F51" s="57"/>
    </row>
    <row r="52" spans="1:6">
      <c r="A52" s="58"/>
      <c r="B52" s="58"/>
      <c r="C52" s="57"/>
      <c r="D52" s="58"/>
      <c r="E52" s="58"/>
      <c r="F52" s="57"/>
    </row>
    <row r="53" spans="1:6">
      <c r="A53" s="58"/>
      <c r="B53" s="58"/>
      <c r="C53" s="57"/>
      <c r="D53" s="58"/>
      <c r="E53" s="58"/>
      <c r="F53" s="57"/>
    </row>
    <row r="54" spans="1:6">
      <c r="A54" s="58" t="s">
        <v>81</v>
      </c>
      <c r="B54" s="58"/>
      <c r="C54" s="6">
        <v>0</v>
      </c>
      <c r="D54" s="58" t="s">
        <v>82</v>
      </c>
      <c r="E54" s="59"/>
      <c r="F54" s="60">
        <v>0</v>
      </c>
    </row>
    <row r="55" spans="1:6">
      <c r="A55" s="61" t="s">
        <v>1439</v>
      </c>
      <c r="B55" s="61"/>
      <c r="C55" s="6">
        <v>0</v>
      </c>
      <c r="D55" s="61" t="s">
        <v>1440</v>
      </c>
      <c r="E55" s="61"/>
      <c r="F55" s="57"/>
    </row>
    <row r="56" spans="1:6">
      <c r="A56" s="6" t="s">
        <v>1441</v>
      </c>
      <c r="B56" s="6"/>
      <c r="C56" s="6">
        <v>0</v>
      </c>
      <c r="D56" s="6" t="s">
        <v>1442</v>
      </c>
      <c r="E56" s="6"/>
      <c r="F56" s="57"/>
    </row>
    <row r="57" spans="1:6">
      <c r="A57" s="6" t="s">
        <v>1443</v>
      </c>
      <c r="B57" s="6"/>
      <c r="C57" s="57"/>
      <c r="D57" s="6" t="s">
        <v>1444</v>
      </c>
      <c r="E57" s="6"/>
      <c r="F57" s="57"/>
    </row>
    <row r="58" spans="1:6">
      <c r="A58" s="6" t="s">
        <v>1445</v>
      </c>
      <c r="B58" s="6"/>
      <c r="C58" s="57"/>
      <c r="D58" s="6" t="s">
        <v>1446</v>
      </c>
      <c r="E58" s="6"/>
      <c r="F58" s="57"/>
    </row>
    <row r="59" spans="1:6">
      <c r="A59" s="6" t="s">
        <v>1447</v>
      </c>
      <c r="B59" s="6"/>
      <c r="C59" s="57">
        <v>0</v>
      </c>
      <c r="D59" s="6" t="s">
        <v>1448</v>
      </c>
      <c r="E59" s="6"/>
      <c r="F59" s="57"/>
    </row>
    <row r="60" spans="1:6">
      <c r="A60" s="6" t="s">
        <v>1449</v>
      </c>
      <c r="B60" s="6"/>
      <c r="C60" s="57"/>
      <c r="D60" s="6" t="s">
        <v>1450</v>
      </c>
      <c r="E60" s="6"/>
      <c r="F60" s="57"/>
    </row>
    <row r="61" spans="1:6">
      <c r="A61" s="6" t="s">
        <v>1451</v>
      </c>
      <c r="B61" s="6"/>
      <c r="C61" s="57"/>
      <c r="D61" s="62" t="s">
        <v>1452</v>
      </c>
      <c r="E61" s="62"/>
      <c r="F61" s="57"/>
    </row>
    <row r="62" spans="1:6">
      <c r="A62" s="62" t="s">
        <v>1453</v>
      </c>
      <c r="B62" s="62"/>
      <c r="C62" s="57"/>
      <c r="D62" s="62"/>
      <c r="E62" s="62"/>
      <c r="F62" s="57"/>
    </row>
    <row r="63" spans="1:6">
      <c r="A63" s="62" t="s">
        <v>1454</v>
      </c>
      <c r="B63" s="62"/>
      <c r="C63" s="57"/>
      <c r="D63" s="62"/>
      <c r="E63" s="62"/>
      <c r="F63" s="57"/>
    </row>
    <row r="64" spans="1:6">
      <c r="A64" s="62"/>
      <c r="B64" s="62"/>
      <c r="C64" s="57"/>
      <c r="D64" s="62"/>
      <c r="E64" s="62"/>
      <c r="F64" s="57"/>
    </row>
    <row r="65" spans="1:6">
      <c r="A65" s="62"/>
      <c r="B65" s="62"/>
      <c r="C65" s="57"/>
      <c r="D65" s="62"/>
      <c r="E65" s="62"/>
      <c r="F65" s="57"/>
    </row>
    <row r="66" spans="1:6">
      <c r="A66" s="62"/>
      <c r="B66" s="62"/>
      <c r="C66" s="57"/>
      <c r="D66" s="62"/>
      <c r="E66" s="62"/>
      <c r="F66" s="57"/>
    </row>
    <row r="67" spans="1:6">
      <c r="A67" s="62"/>
      <c r="B67" s="62"/>
      <c r="C67" s="57"/>
      <c r="D67" s="62"/>
      <c r="E67" s="62"/>
      <c r="F67" s="57"/>
    </row>
    <row r="68" spans="1:6">
      <c r="A68" s="62"/>
      <c r="B68" s="62"/>
      <c r="C68" s="57"/>
      <c r="D68" s="62"/>
      <c r="E68" s="62"/>
      <c r="F68" s="57"/>
    </row>
    <row r="69" spans="1:6">
      <c r="A69" s="62"/>
      <c r="B69" s="62"/>
      <c r="C69" s="57"/>
      <c r="D69" s="62"/>
      <c r="E69" s="62"/>
      <c r="F69" s="57"/>
    </row>
    <row r="70" spans="1:6">
      <c r="A70" s="62"/>
      <c r="B70" s="62"/>
      <c r="C70" s="57"/>
      <c r="D70" s="62"/>
      <c r="E70" s="62"/>
      <c r="F70" s="57"/>
    </row>
    <row r="71" spans="1:6">
      <c r="A71" s="62"/>
      <c r="B71" s="62"/>
      <c r="C71" s="57"/>
      <c r="D71" s="62"/>
      <c r="E71" s="62"/>
      <c r="F71" s="57"/>
    </row>
    <row r="72" spans="1:6">
      <c r="A72" s="62"/>
      <c r="B72" s="62"/>
      <c r="C72" s="57"/>
      <c r="D72" s="62"/>
      <c r="E72" s="62"/>
      <c r="F72" s="57"/>
    </row>
    <row r="73" spans="1:6">
      <c r="A73" s="62"/>
      <c r="B73" s="62"/>
      <c r="C73" s="57"/>
      <c r="D73" s="62"/>
      <c r="E73" s="62"/>
      <c r="F73" s="57"/>
    </row>
    <row r="74" spans="1:6">
      <c r="A74" s="62"/>
      <c r="B74" s="62"/>
      <c r="C74" s="57"/>
      <c r="D74" s="62"/>
      <c r="E74" s="62"/>
      <c r="F74" s="57"/>
    </row>
    <row r="75" spans="1:6">
      <c r="A75" s="62"/>
      <c r="B75" s="62"/>
      <c r="C75" s="57"/>
      <c r="D75" s="62"/>
      <c r="E75" s="62"/>
      <c r="F75" s="57"/>
    </row>
    <row r="76" spans="1:6">
      <c r="A76" s="62"/>
      <c r="B76" s="62"/>
      <c r="C76" s="57"/>
      <c r="D76" s="62"/>
      <c r="E76" s="62"/>
      <c r="F76" s="57"/>
    </row>
    <row r="77" spans="1:6">
      <c r="A77" s="58" t="s">
        <v>1455</v>
      </c>
      <c r="B77" s="58"/>
      <c r="C77" s="6">
        <v>0</v>
      </c>
      <c r="D77" s="58" t="s">
        <v>1456</v>
      </c>
      <c r="E77" s="59"/>
      <c r="F77" s="63">
        <v>0</v>
      </c>
    </row>
  </sheetData>
  <mergeCells count="3">
    <mergeCell ref="A1:F1"/>
    <mergeCell ref="A3:C3"/>
    <mergeCell ref="D3:F3"/>
  </mergeCells>
  <printOptions horizontalCentered="1"/>
  <pageMargins left="0.15625" right="0.15625" top="0.275" bottom="0.235416666666667" header="0.235416666666667" footer="0.313888888888889"/>
  <pageSetup paperSize="9" scale="8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9"/>
  <sheetViews>
    <sheetView workbookViewId="0">
      <selection activeCell="H8" sqref="H8"/>
    </sheetView>
  </sheetViews>
  <sheetFormatPr defaultColWidth="9" defaultRowHeight="14.25" outlineLevelCol="2"/>
  <cols>
    <col min="1" max="1" width="54.5" customWidth="1"/>
    <col min="2" max="2" width="31.875" customWidth="1"/>
    <col min="3" max="3" width="17.625" customWidth="1"/>
  </cols>
  <sheetData>
    <row r="1" ht="54" customHeight="1" spans="1:3">
      <c r="A1" s="30" t="s">
        <v>1457</v>
      </c>
      <c r="B1" s="30"/>
      <c r="C1" s="30"/>
    </row>
    <row r="2" ht="20.25" customHeight="1" spans="1:3">
      <c r="A2" s="31"/>
      <c r="B2" s="31"/>
      <c r="C2" s="32" t="s">
        <v>30</v>
      </c>
    </row>
    <row r="3" ht="30" customHeight="1" spans="1:3">
      <c r="A3" s="33" t="s">
        <v>1458</v>
      </c>
      <c r="B3" s="33" t="s">
        <v>233</v>
      </c>
      <c r="C3" s="33" t="s">
        <v>224</v>
      </c>
    </row>
    <row r="4" s="29" customFormat="1" ht="24.75" customHeight="1" spans="1:3">
      <c r="A4" s="34" t="s">
        <v>1459</v>
      </c>
      <c r="B4" s="35">
        <v>0</v>
      </c>
      <c r="C4" s="36">
        <v>0</v>
      </c>
    </row>
    <row r="5" s="29" customFormat="1" ht="24.75" customHeight="1" spans="1:3">
      <c r="A5" s="37" t="s">
        <v>1460</v>
      </c>
      <c r="B5" s="37"/>
      <c r="C5" s="38"/>
    </row>
    <row r="6" s="29" customFormat="1" ht="24.75" customHeight="1" spans="1:3">
      <c r="A6" s="39" t="s">
        <v>1461</v>
      </c>
      <c r="B6" s="39"/>
      <c r="C6" s="38"/>
    </row>
    <row r="7" s="29" customFormat="1" ht="24.75" customHeight="1" spans="1:3">
      <c r="A7" s="37" t="s">
        <v>1462</v>
      </c>
      <c r="B7" s="37"/>
      <c r="C7" s="38"/>
    </row>
    <row r="8" s="29" customFormat="1" ht="24.75" customHeight="1" spans="1:3">
      <c r="A8" s="39" t="s">
        <v>1463</v>
      </c>
      <c r="B8" s="39"/>
      <c r="C8" s="38"/>
    </row>
    <row r="9" s="29" customFormat="1" ht="24.75" customHeight="1" spans="1:3">
      <c r="A9" s="37" t="s">
        <v>1464</v>
      </c>
      <c r="B9" s="37"/>
      <c r="C9" s="40"/>
    </row>
    <row r="10" s="29" customFormat="1" ht="24.75" customHeight="1" spans="1:3">
      <c r="A10" s="39" t="s">
        <v>1465</v>
      </c>
      <c r="B10" s="39"/>
      <c r="C10" s="40"/>
    </row>
    <row r="11" s="29" customFormat="1" ht="24.75" customHeight="1" spans="1:3">
      <c r="A11" s="39" t="s">
        <v>1466</v>
      </c>
      <c r="B11" s="39"/>
      <c r="C11" s="38"/>
    </row>
    <row r="12" s="29" customFormat="1" ht="24.75" customHeight="1" spans="1:3">
      <c r="A12" s="37" t="s">
        <v>1467</v>
      </c>
      <c r="B12" s="37"/>
      <c r="C12" s="38"/>
    </row>
    <row r="13" s="29" customFormat="1" ht="24.75" customHeight="1" spans="1:3">
      <c r="A13" s="39" t="s">
        <v>1468</v>
      </c>
      <c r="B13" s="39"/>
      <c r="C13" s="38"/>
    </row>
    <row r="14" s="29" customFormat="1" ht="24.75" customHeight="1" spans="1:3">
      <c r="A14" s="39" t="s">
        <v>1469</v>
      </c>
      <c r="B14" s="39"/>
      <c r="C14" s="38"/>
    </row>
    <row r="15" s="29" customFormat="1" ht="24.75" customHeight="1" spans="1:3">
      <c r="A15" s="37" t="s">
        <v>1470</v>
      </c>
      <c r="B15" s="37"/>
      <c r="C15" s="40"/>
    </row>
    <row r="16" s="29" customFormat="1" ht="24.75" customHeight="1" spans="1:3">
      <c r="A16" s="39" t="s">
        <v>1471</v>
      </c>
      <c r="B16" s="39"/>
      <c r="C16" s="40"/>
    </row>
    <row r="17" s="29" customFormat="1" ht="24.75" customHeight="1" spans="1:3">
      <c r="A17" s="39" t="s">
        <v>1472</v>
      </c>
      <c r="B17" s="39"/>
      <c r="C17" s="40"/>
    </row>
    <row r="18" s="29" customFormat="1" ht="24.75" customHeight="1" spans="1:3">
      <c r="A18" s="39" t="s">
        <v>1473</v>
      </c>
      <c r="B18" s="39"/>
      <c r="C18" s="38"/>
    </row>
    <row r="19" s="29" customFormat="1" ht="24.75" customHeight="1" spans="1:3">
      <c r="A19" s="39" t="s">
        <v>1474</v>
      </c>
      <c r="B19" s="39"/>
      <c r="C19" s="38"/>
    </row>
    <row r="20" s="29" customFormat="1" ht="24.75" customHeight="1" spans="1:3">
      <c r="A20" s="39" t="s">
        <v>1475</v>
      </c>
      <c r="B20" s="39"/>
      <c r="C20" s="40"/>
    </row>
    <row r="21" s="29" customFormat="1" ht="24.75" customHeight="1" spans="1:3">
      <c r="A21" s="39" t="s">
        <v>1476</v>
      </c>
      <c r="B21" s="39"/>
      <c r="C21" s="40"/>
    </row>
    <row r="22" s="29" customFormat="1" ht="24.75" customHeight="1" spans="1:3">
      <c r="A22" s="39" t="s">
        <v>1477</v>
      </c>
      <c r="B22" s="39"/>
      <c r="C22" s="38"/>
    </row>
    <row r="23" s="29" customFormat="1" ht="24.75" customHeight="1" spans="1:3">
      <c r="A23" s="39" t="s">
        <v>1478</v>
      </c>
      <c r="B23" s="39"/>
      <c r="C23" s="38"/>
    </row>
    <row r="24" s="29" customFormat="1" ht="24.75" customHeight="1" spans="1:3">
      <c r="A24" s="37" t="s">
        <v>1479</v>
      </c>
      <c r="B24" s="37"/>
      <c r="C24" s="38"/>
    </row>
    <row r="25" s="29" customFormat="1" ht="24.75" customHeight="1" spans="1:3">
      <c r="A25" s="39" t="s">
        <v>1480</v>
      </c>
      <c r="B25" s="39"/>
      <c r="C25" s="38"/>
    </row>
    <row r="26" s="29" customFormat="1" ht="24.75" customHeight="1" spans="1:3">
      <c r="A26" s="39" t="s">
        <v>1481</v>
      </c>
      <c r="B26" s="39"/>
      <c r="C26" s="38"/>
    </row>
    <row r="27" s="29" customFormat="1" ht="24.75" customHeight="1" spans="1:3">
      <c r="A27" s="39" t="s">
        <v>1482</v>
      </c>
      <c r="B27" s="39"/>
      <c r="C27" s="38"/>
    </row>
    <row r="28" s="29" customFormat="1" ht="24.75" customHeight="1" spans="1:3">
      <c r="A28" s="39" t="s">
        <v>1483</v>
      </c>
      <c r="B28" s="39"/>
      <c r="C28" s="38"/>
    </row>
    <row r="29" s="29" customFormat="1" ht="24.75" customHeight="1" spans="1:3">
      <c r="A29" s="39" t="s">
        <v>1484</v>
      </c>
      <c r="B29" s="39"/>
      <c r="C29" s="38"/>
    </row>
    <row r="30" s="29" customFormat="1" ht="24.75" customHeight="1" spans="1:3">
      <c r="A30" s="39" t="s">
        <v>1485</v>
      </c>
      <c r="B30" s="39"/>
      <c r="C30" s="38"/>
    </row>
    <row r="31" s="29" customFormat="1" ht="24.75" customHeight="1" spans="1:3">
      <c r="A31" s="37" t="s">
        <v>1486</v>
      </c>
      <c r="B31" s="37"/>
      <c r="C31" s="38"/>
    </row>
    <row r="32" s="29" customFormat="1" ht="24.75" customHeight="1" spans="1:3">
      <c r="A32" s="39" t="s">
        <v>1487</v>
      </c>
      <c r="B32" s="39"/>
      <c r="C32" s="38"/>
    </row>
    <row r="33" s="29" customFormat="1" ht="24.75" customHeight="1" spans="1:3">
      <c r="A33" s="39" t="s">
        <v>1488</v>
      </c>
      <c r="B33" s="39"/>
      <c r="C33" s="38"/>
    </row>
    <row r="34" s="29" customFormat="1" ht="24.75" customHeight="1" spans="1:3">
      <c r="A34" s="39" t="s">
        <v>1489</v>
      </c>
      <c r="B34" s="39"/>
      <c r="C34" s="38"/>
    </row>
    <row r="35" s="29" customFormat="1" ht="24.75" customHeight="1" spans="1:3">
      <c r="A35" s="39" t="s">
        <v>1490</v>
      </c>
      <c r="B35" s="39"/>
      <c r="C35" s="38"/>
    </row>
    <row r="36" s="29" customFormat="1" ht="24.75" customHeight="1" spans="1:3">
      <c r="A36" s="39" t="s">
        <v>1491</v>
      </c>
      <c r="B36" s="39"/>
      <c r="C36" s="38"/>
    </row>
    <row r="37" s="29" customFormat="1" ht="24.75" customHeight="1" spans="1:3">
      <c r="A37" s="39" t="s">
        <v>1492</v>
      </c>
      <c r="B37" s="39"/>
      <c r="C37" s="38"/>
    </row>
    <row r="38" s="29" customFormat="1" ht="24.75" customHeight="1" spans="1:3">
      <c r="A38" s="39" t="s">
        <v>1493</v>
      </c>
      <c r="B38" s="39"/>
      <c r="C38" s="38"/>
    </row>
    <row r="39" s="29" customFormat="1" ht="24.75" customHeight="1" spans="1:3">
      <c r="A39" s="39" t="s">
        <v>1494</v>
      </c>
      <c r="B39" s="39"/>
      <c r="C39" s="38"/>
    </row>
    <row r="40" s="29" customFormat="1" ht="24.75" customHeight="1" spans="1:3">
      <c r="A40" s="37" t="s">
        <v>1495</v>
      </c>
      <c r="B40" s="37"/>
      <c r="C40" s="40"/>
    </row>
    <row r="41" s="29" customFormat="1" ht="24.75" customHeight="1" spans="1:3">
      <c r="A41" s="39" t="s">
        <v>1496</v>
      </c>
      <c r="B41" s="39"/>
      <c r="C41" s="38"/>
    </row>
    <row r="42" s="29" customFormat="1" ht="24.75" customHeight="1" spans="1:3">
      <c r="A42" s="39" t="s">
        <v>1497</v>
      </c>
      <c r="B42" s="39"/>
      <c r="C42" s="38"/>
    </row>
    <row r="43" s="29" customFormat="1" ht="24.75" customHeight="1" spans="1:3">
      <c r="A43" s="39" t="s">
        <v>1498</v>
      </c>
      <c r="B43" s="39"/>
      <c r="C43" s="38"/>
    </row>
    <row r="44" s="29" customFormat="1" ht="24.75" customHeight="1" spans="1:3">
      <c r="A44" s="39" t="s">
        <v>1499</v>
      </c>
      <c r="B44" s="39"/>
      <c r="C44" s="40"/>
    </row>
    <row r="45" s="29" customFormat="1" ht="24.75" customHeight="1" spans="1:3">
      <c r="A45" s="39" t="s">
        <v>1500</v>
      </c>
      <c r="B45" s="39"/>
      <c r="C45" s="38"/>
    </row>
    <row r="46" s="29" customFormat="1" ht="24.75" customHeight="1" spans="1:3">
      <c r="A46" s="39" t="s">
        <v>1501</v>
      </c>
      <c r="B46" s="39"/>
      <c r="C46" s="38"/>
    </row>
    <row r="47" s="29" customFormat="1" ht="24.75" customHeight="1" spans="1:3">
      <c r="A47" s="37" t="s">
        <v>1502</v>
      </c>
      <c r="B47" s="37"/>
      <c r="C47" s="38"/>
    </row>
    <row r="48" s="29" customFormat="1" ht="24.75" customHeight="1" spans="1:3">
      <c r="A48" s="39" t="s">
        <v>1503</v>
      </c>
      <c r="B48" s="39"/>
      <c r="C48" s="38"/>
    </row>
    <row r="49" s="29" customFormat="1" ht="24.75" customHeight="1" spans="1:3">
      <c r="A49" s="37" t="s">
        <v>1504</v>
      </c>
      <c r="B49" s="37"/>
      <c r="C49" s="38"/>
    </row>
    <row r="50" s="29" customFormat="1" ht="24.75" customHeight="1" spans="1:3">
      <c r="A50" s="39" t="s">
        <v>1505</v>
      </c>
      <c r="B50" s="39"/>
      <c r="C50" s="38"/>
    </row>
    <row r="51" s="29" customFormat="1" ht="24.75" customHeight="1" spans="1:3">
      <c r="A51" s="39" t="s">
        <v>1506</v>
      </c>
      <c r="B51" s="39"/>
      <c r="C51" s="38"/>
    </row>
    <row r="52" s="29" customFormat="1" ht="24.75" customHeight="1" spans="1:3">
      <c r="A52" s="39" t="s">
        <v>1507</v>
      </c>
      <c r="B52" s="39"/>
      <c r="C52" s="38"/>
    </row>
    <row r="53" s="29" customFormat="1" ht="24.75" customHeight="1" spans="1:3">
      <c r="A53" s="37" t="s">
        <v>1314</v>
      </c>
      <c r="B53" s="37"/>
      <c r="C53" s="40"/>
    </row>
    <row r="54" s="29" customFormat="1" ht="24.75" customHeight="1" spans="1:3">
      <c r="A54" s="39" t="s">
        <v>1508</v>
      </c>
      <c r="B54" s="39"/>
      <c r="C54" s="38"/>
    </row>
    <row r="55" s="29" customFormat="1" ht="24.75" customHeight="1" spans="1:3">
      <c r="A55" s="41" t="s">
        <v>1509</v>
      </c>
      <c r="B55" s="41"/>
      <c r="C55" s="40"/>
    </row>
    <row r="56" s="29" customFormat="1" ht="24.75" customHeight="1" spans="1:3">
      <c r="A56" s="41" t="s">
        <v>1510</v>
      </c>
      <c r="B56" s="41"/>
      <c r="C56" s="38"/>
    </row>
    <row r="57" s="29" customFormat="1" ht="24.75" customHeight="1" spans="1:3">
      <c r="A57" s="39" t="s">
        <v>1511</v>
      </c>
      <c r="B57" s="39"/>
      <c r="C57" s="38"/>
    </row>
    <row r="58" s="29" customFormat="1" ht="24.75" customHeight="1" spans="1:3">
      <c r="A58" s="37" t="s">
        <v>1512</v>
      </c>
      <c r="B58" s="37"/>
      <c r="C58" s="38"/>
    </row>
    <row r="59" s="29" customFormat="1" ht="24.75" customHeight="1" spans="1:3">
      <c r="A59" s="37" t="s">
        <v>1513</v>
      </c>
      <c r="B59" s="37"/>
      <c r="C59" s="38"/>
    </row>
  </sheetData>
  <mergeCells count="1">
    <mergeCell ref="A1:C1"/>
  </mergeCells>
  <pageMargins left="0.699305555555556" right="0.699305555555556"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E11" sqref="E11"/>
    </sheetView>
  </sheetViews>
  <sheetFormatPr defaultColWidth="9" defaultRowHeight="14.25" outlineLevelCol="5"/>
  <cols>
    <col min="1" max="1" width="32.375" customWidth="1"/>
    <col min="2" max="2" width="25" customWidth="1"/>
    <col min="3" max="3" width="19.25" customWidth="1"/>
    <col min="4" max="4" width="44.875" customWidth="1"/>
    <col min="5" max="5" width="21.5" customWidth="1"/>
    <col min="6" max="6" width="14.75" customWidth="1"/>
  </cols>
  <sheetData>
    <row r="1" ht="33.75" customHeight="1" spans="1:6">
      <c r="A1" s="18" t="s">
        <v>1514</v>
      </c>
      <c r="B1" s="18"/>
      <c r="C1" s="18"/>
      <c r="D1" s="18"/>
      <c r="E1" s="18"/>
      <c r="F1" s="18"/>
    </row>
    <row r="2" ht="21.75" customHeight="1" spans="1:6">
      <c r="A2" s="19"/>
      <c r="B2" s="19"/>
      <c r="C2" s="20"/>
      <c r="D2" s="19"/>
      <c r="E2" s="19"/>
      <c r="F2" s="21" t="s">
        <v>30</v>
      </c>
    </row>
    <row r="3" ht="25.5" customHeight="1" spans="1:6">
      <c r="A3" s="22" t="s">
        <v>1515</v>
      </c>
      <c r="B3" s="22"/>
      <c r="C3" s="22"/>
      <c r="D3" s="22" t="s">
        <v>1516</v>
      </c>
      <c r="E3" s="22"/>
      <c r="F3" s="22"/>
    </row>
    <row r="4" ht="25.5" customHeight="1" spans="1:6">
      <c r="A4" s="22" t="s">
        <v>150</v>
      </c>
      <c r="B4" s="23" t="s">
        <v>1517</v>
      </c>
      <c r="C4" s="23" t="s">
        <v>1518</v>
      </c>
      <c r="D4" s="22" t="s">
        <v>150</v>
      </c>
      <c r="E4" s="24" t="s">
        <v>1517</v>
      </c>
      <c r="F4" s="24" t="s">
        <v>1518</v>
      </c>
    </row>
    <row r="5" ht="25.5" customHeight="1" spans="1:6">
      <c r="A5" s="22"/>
      <c r="B5" s="25"/>
      <c r="C5" s="25"/>
      <c r="D5" s="22"/>
      <c r="E5" s="26"/>
      <c r="F5" s="26"/>
    </row>
    <row r="6" ht="25.5" customHeight="1" spans="1:6">
      <c r="A6" s="27" t="s">
        <v>152</v>
      </c>
      <c r="B6" s="27"/>
      <c r="C6" s="28"/>
      <c r="D6" s="27" t="s">
        <v>1519</v>
      </c>
      <c r="E6" s="27"/>
      <c r="F6" s="28"/>
    </row>
    <row r="7" ht="25.5" customHeight="1" spans="1:6">
      <c r="A7" s="27" t="s">
        <v>1520</v>
      </c>
      <c r="B7" s="27"/>
      <c r="C7" s="28"/>
      <c r="D7" s="27" t="s">
        <v>1521</v>
      </c>
      <c r="E7" s="27"/>
      <c r="F7" s="28"/>
    </row>
    <row r="8" ht="25.5" customHeight="1" spans="1:6">
      <c r="A8" s="27" t="s">
        <v>1522</v>
      </c>
      <c r="B8" s="27"/>
      <c r="C8" s="28"/>
      <c r="D8" s="27" t="s">
        <v>1523</v>
      </c>
      <c r="E8" s="27"/>
      <c r="F8" s="28"/>
    </row>
    <row r="9" ht="25.5" customHeight="1" spans="1:6">
      <c r="A9" s="27" t="s">
        <v>1524</v>
      </c>
      <c r="B9" s="27"/>
      <c r="C9" s="28"/>
      <c r="D9" s="27" t="s">
        <v>1525</v>
      </c>
      <c r="E9" s="27"/>
      <c r="F9" s="28"/>
    </row>
    <row r="10" ht="25.5" customHeight="1" spans="1:6">
      <c r="A10" s="27" t="s">
        <v>1526</v>
      </c>
      <c r="B10" s="27"/>
      <c r="C10" s="28"/>
      <c r="D10" s="27" t="s">
        <v>1527</v>
      </c>
      <c r="E10" s="27"/>
      <c r="F10" s="28"/>
    </row>
    <row r="11" ht="25.5" customHeight="1" spans="1:6">
      <c r="A11" s="27" t="s">
        <v>1528</v>
      </c>
      <c r="B11" s="27"/>
      <c r="C11" s="28"/>
      <c r="D11" s="27" t="s">
        <v>1529</v>
      </c>
      <c r="E11" s="27"/>
      <c r="F11" s="28"/>
    </row>
    <row r="12" ht="25.5" customHeight="1" spans="1:6">
      <c r="A12" s="27" t="s">
        <v>1530</v>
      </c>
      <c r="B12" s="27"/>
      <c r="C12" s="28"/>
      <c r="D12" s="27" t="s">
        <v>1531</v>
      </c>
      <c r="E12" s="27"/>
      <c r="F12" s="28"/>
    </row>
    <row r="13" ht="25.5" customHeight="1" spans="1:6">
      <c r="A13" s="27" t="s">
        <v>154</v>
      </c>
      <c r="B13" s="27"/>
      <c r="C13" s="28"/>
      <c r="D13" s="27" t="s">
        <v>1532</v>
      </c>
      <c r="E13" s="27"/>
      <c r="F13" s="28"/>
    </row>
    <row r="14" ht="25.5" customHeight="1" spans="1:6">
      <c r="A14" s="27" t="s">
        <v>1533</v>
      </c>
      <c r="B14" s="27"/>
      <c r="C14" s="28"/>
      <c r="D14" s="27" t="s">
        <v>1534</v>
      </c>
      <c r="E14" s="27"/>
      <c r="F14" s="28"/>
    </row>
    <row r="15" ht="25.5" customHeight="1" spans="1:6">
      <c r="A15" s="27" t="s">
        <v>1535</v>
      </c>
      <c r="B15" s="27"/>
      <c r="C15" s="28"/>
      <c r="D15" s="27" t="s">
        <v>1536</v>
      </c>
      <c r="E15" s="27"/>
      <c r="F15" s="28"/>
    </row>
    <row r="16" ht="25.5" customHeight="1" spans="1:6">
      <c r="A16" s="27" t="s">
        <v>156</v>
      </c>
      <c r="B16" s="27"/>
      <c r="C16" s="28"/>
      <c r="D16" s="27" t="s">
        <v>1537</v>
      </c>
      <c r="E16" s="27"/>
      <c r="F16" s="28"/>
    </row>
    <row r="17" ht="25.5" customHeight="1" spans="1:6">
      <c r="A17" s="27" t="s">
        <v>1538</v>
      </c>
      <c r="B17" s="27"/>
      <c r="C17" s="28"/>
      <c r="D17" s="27" t="s">
        <v>1539</v>
      </c>
      <c r="E17" s="27"/>
      <c r="F17" s="28"/>
    </row>
    <row r="18" ht="25.5" customHeight="1" spans="1:6">
      <c r="A18" s="27" t="s">
        <v>158</v>
      </c>
      <c r="B18" s="27"/>
      <c r="C18" s="28"/>
      <c r="D18" s="27" t="s">
        <v>1540</v>
      </c>
      <c r="E18" s="27"/>
      <c r="F18" s="28"/>
    </row>
    <row r="19" ht="25.5" customHeight="1" spans="1:6">
      <c r="A19" s="27" t="s">
        <v>1541</v>
      </c>
      <c r="B19" s="27"/>
      <c r="C19" s="28"/>
      <c r="D19" s="27" t="s">
        <v>1542</v>
      </c>
      <c r="E19" s="27"/>
      <c r="F19" s="28"/>
    </row>
    <row r="20" ht="25.5" customHeight="1" spans="1:6">
      <c r="A20" s="27" t="s">
        <v>160</v>
      </c>
      <c r="B20" s="27"/>
      <c r="C20" s="28"/>
      <c r="D20" s="27" t="s">
        <v>1543</v>
      </c>
      <c r="E20" s="27"/>
      <c r="F20" s="28"/>
    </row>
    <row r="21" ht="25.5" customHeight="1" spans="1:6">
      <c r="A21" s="27"/>
      <c r="B21" s="27"/>
      <c r="C21" s="28"/>
      <c r="D21" s="27" t="s">
        <v>1544</v>
      </c>
      <c r="E21" s="27"/>
      <c r="F21" s="28"/>
    </row>
    <row r="22" ht="25.5" customHeight="1" spans="1:6">
      <c r="A22" s="22"/>
      <c r="B22" s="22"/>
      <c r="C22" s="28"/>
      <c r="D22" s="27" t="s">
        <v>1545</v>
      </c>
      <c r="E22" s="27"/>
      <c r="F22" s="28"/>
    </row>
    <row r="23" ht="25.5" customHeight="1" spans="1:6">
      <c r="A23" s="27"/>
      <c r="B23" s="27"/>
      <c r="C23" s="28"/>
      <c r="D23" s="27" t="s">
        <v>1546</v>
      </c>
      <c r="E23" s="27"/>
      <c r="F23" s="28"/>
    </row>
    <row r="24" ht="25.5" customHeight="1" spans="1:6">
      <c r="A24" s="27"/>
      <c r="B24" s="27"/>
      <c r="C24" s="28"/>
      <c r="D24" s="27" t="s">
        <v>1547</v>
      </c>
      <c r="E24" s="27"/>
      <c r="F24" s="28"/>
    </row>
    <row r="25" ht="25.5" customHeight="1" spans="1:6">
      <c r="A25" s="27"/>
      <c r="B25" s="27"/>
      <c r="C25" s="28"/>
      <c r="D25" s="27" t="s">
        <v>1548</v>
      </c>
      <c r="E25" s="27"/>
      <c r="F25" s="28"/>
    </row>
    <row r="26" ht="25.5" customHeight="1" spans="1:6">
      <c r="A26" s="27"/>
      <c r="B26" s="27"/>
      <c r="C26" s="28"/>
      <c r="D26" s="27" t="s">
        <v>1549</v>
      </c>
      <c r="E26" s="27"/>
      <c r="F26" s="28"/>
    </row>
    <row r="27" ht="25.5" customHeight="1" spans="1:6">
      <c r="A27" s="27" t="s">
        <v>1270</v>
      </c>
      <c r="B27" s="27"/>
      <c r="C27" s="28"/>
      <c r="D27" s="27" t="s">
        <v>1550</v>
      </c>
      <c r="E27" s="27"/>
      <c r="F27" s="28"/>
    </row>
    <row r="28" ht="25.5" customHeight="1" spans="1:6">
      <c r="A28" s="27" t="s">
        <v>1551</v>
      </c>
      <c r="B28" s="27"/>
      <c r="C28" s="28"/>
      <c r="D28" s="27" t="s">
        <v>1552</v>
      </c>
      <c r="E28" s="27"/>
      <c r="F28" s="28"/>
    </row>
    <row r="29" ht="25.5" customHeight="1" spans="1:6">
      <c r="A29" s="22" t="s">
        <v>1553</v>
      </c>
      <c r="B29" s="22"/>
      <c r="C29" s="28">
        <v>0</v>
      </c>
      <c r="D29" s="22" t="s">
        <v>1553</v>
      </c>
      <c r="E29" s="22"/>
      <c r="F29" s="28">
        <v>0</v>
      </c>
    </row>
  </sheetData>
  <mergeCells count="9">
    <mergeCell ref="A1:F1"/>
    <mergeCell ref="A3:C3"/>
    <mergeCell ref="D3:F3"/>
    <mergeCell ref="A4:A5"/>
    <mergeCell ref="B4:B5"/>
    <mergeCell ref="C4:C5"/>
    <mergeCell ref="D4:D5"/>
    <mergeCell ref="E4:E5"/>
    <mergeCell ref="F4:F5"/>
  </mergeCells>
  <printOptions horizontalCentered="1"/>
  <pageMargins left="0.707638888888889" right="0.707638888888889" top="0.354166666666667" bottom="0.313888888888889" header="0.235416666666667" footer="0.15625"/>
  <pageSetup paperSize="9" scale="7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41"/>
  <sheetViews>
    <sheetView topLeftCell="A25" workbookViewId="0">
      <selection activeCell="H16" sqref="H16"/>
    </sheetView>
  </sheetViews>
  <sheetFormatPr defaultColWidth="9" defaultRowHeight="12" outlineLevelCol="7"/>
  <cols>
    <col min="1" max="1" width="50" style="1" customWidth="1"/>
    <col min="2" max="2" width="15.75" style="12" customWidth="1"/>
    <col min="3" max="3" width="14.75" style="1" customWidth="1"/>
    <col min="4" max="4" width="13.75" style="1" customWidth="1"/>
    <col min="5" max="5" width="39.75" style="1" customWidth="1"/>
    <col min="6" max="6" width="13.375" style="1" customWidth="1"/>
    <col min="7" max="7" width="16.5" style="1" customWidth="1"/>
    <col min="8" max="8" width="13.625" style="1" customWidth="1"/>
    <col min="9" max="16384" width="9" style="1"/>
  </cols>
  <sheetData>
    <row r="2" ht="42.75" customHeight="1" spans="1:8">
      <c r="A2" s="2" t="s">
        <v>1554</v>
      </c>
      <c r="B2" s="2"/>
      <c r="C2" s="2"/>
      <c r="D2" s="2"/>
      <c r="E2" s="2"/>
      <c r="F2" s="2"/>
      <c r="G2" s="2"/>
      <c r="H2" s="2"/>
    </row>
    <row r="3" spans="8:8">
      <c r="H3" s="13" t="s">
        <v>30</v>
      </c>
    </row>
    <row r="4" ht="24.95" customHeight="1" spans="1:8">
      <c r="A4" s="14" t="s">
        <v>171</v>
      </c>
      <c r="B4" s="14" t="s">
        <v>233</v>
      </c>
      <c r="C4" s="14" t="s">
        <v>224</v>
      </c>
      <c r="D4" s="14" t="s">
        <v>34</v>
      </c>
      <c r="E4" s="4" t="s">
        <v>35</v>
      </c>
      <c r="F4" s="14" t="s">
        <v>233</v>
      </c>
      <c r="G4" s="14" t="s">
        <v>224</v>
      </c>
      <c r="H4" s="14" t="s">
        <v>34</v>
      </c>
    </row>
    <row r="5" ht="24.95" customHeight="1" spans="1:8">
      <c r="A5" s="5" t="s">
        <v>174</v>
      </c>
      <c r="B5" s="6">
        <f>SUM(B6:B8)</f>
        <v>68300</v>
      </c>
      <c r="C5" s="6">
        <f>SUM(C6:C8)</f>
        <v>71748</v>
      </c>
      <c r="D5" s="15">
        <f>C5/B5-1</f>
        <v>0.0504831625183015</v>
      </c>
      <c r="E5" s="5" t="s">
        <v>175</v>
      </c>
      <c r="F5" s="6">
        <f>F6+F10+F14+F18+F21+F24+F27+F31</f>
        <v>95693</v>
      </c>
      <c r="G5" s="6">
        <v>111159</v>
      </c>
      <c r="H5" s="15">
        <f>G5/F5-1</f>
        <v>0.16162101721129</v>
      </c>
    </row>
    <row r="6" ht="24.95" customHeight="1" spans="1:8">
      <c r="A6" s="5" t="s">
        <v>176</v>
      </c>
      <c r="B6" s="6">
        <v>41146</v>
      </c>
      <c r="C6" s="6">
        <v>42569</v>
      </c>
      <c r="D6" s="15">
        <f t="shared" ref="D6:D40" si="0">C6/B6-1</f>
        <v>0.0345841637097166</v>
      </c>
      <c r="E6" s="5" t="s">
        <v>177</v>
      </c>
      <c r="F6" s="6">
        <f>SUM(F7:F9)</f>
        <v>63292</v>
      </c>
      <c r="G6" s="6">
        <f>SUM(G7:G9)</f>
        <v>74455</v>
      </c>
      <c r="H6" s="15">
        <f t="shared" ref="H6:H32" si="1">G6/F6-1</f>
        <v>0.176373001327182</v>
      </c>
    </row>
    <row r="7" ht="24.95" customHeight="1" spans="1:8">
      <c r="A7" s="5" t="s">
        <v>178</v>
      </c>
      <c r="B7" s="6">
        <v>21204</v>
      </c>
      <c r="C7" s="6">
        <v>21175</v>
      </c>
      <c r="D7" s="15">
        <f t="shared" si="0"/>
        <v>-0.001367666478023</v>
      </c>
      <c r="E7" s="5" t="s">
        <v>179</v>
      </c>
      <c r="F7" s="6">
        <v>61038</v>
      </c>
      <c r="G7" s="6">
        <v>73023</v>
      </c>
      <c r="H7" s="15">
        <f t="shared" si="1"/>
        <v>0.19635309151676</v>
      </c>
    </row>
    <row r="8" ht="24.95" customHeight="1" spans="1:8">
      <c r="A8" s="5" t="s">
        <v>180</v>
      </c>
      <c r="B8" s="6">
        <v>5950</v>
      </c>
      <c r="C8" s="6">
        <v>8004</v>
      </c>
      <c r="D8" s="15">
        <f t="shared" si="0"/>
        <v>0.345210084033613</v>
      </c>
      <c r="E8" s="5" t="s">
        <v>181</v>
      </c>
      <c r="F8" s="6"/>
      <c r="G8" s="6"/>
      <c r="H8" s="15"/>
    </row>
    <row r="9" ht="24.95" customHeight="1" spans="1:8">
      <c r="A9" s="5" t="s">
        <v>182</v>
      </c>
      <c r="B9" s="6">
        <f>SUM(B10:B12)</f>
        <v>28690</v>
      </c>
      <c r="C9" s="6">
        <f>SUM(C10:C12)</f>
        <v>32189</v>
      </c>
      <c r="D9" s="15">
        <f t="shared" si="0"/>
        <v>0.12195887068665</v>
      </c>
      <c r="E9" s="5" t="s">
        <v>183</v>
      </c>
      <c r="F9" s="6">
        <v>2254</v>
      </c>
      <c r="G9" s="6">
        <v>1432</v>
      </c>
      <c r="H9" s="15">
        <f t="shared" si="1"/>
        <v>-0.364685004436557</v>
      </c>
    </row>
    <row r="10" ht="24.95" customHeight="1" spans="1:8">
      <c r="A10" s="5" t="s">
        <v>176</v>
      </c>
      <c r="B10" s="6">
        <v>20095</v>
      </c>
      <c r="C10" s="6">
        <v>21594</v>
      </c>
      <c r="D10" s="15">
        <f t="shared" si="0"/>
        <v>0.0745956705648172</v>
      </c>
      <c r="E10" s="5" t="s">
        <v>184</v>
      </c>
      <c r="F10" s="6">
        <f>SUM(F11:F13)</f>
        <v>11468</v>
      </c>
      <c r="G10" s="6">
        <f>SUM(G11:G13)</f>
        <v>12416</v>
      </c>
      <c r="H10" s="15">
        <f t="shared" si="1"/>
        <v>0.0826648064178583</v>
      </c>
    </row>
    <row r="11" ht="24.95" customHeight="1" spans="1:8">
      <c r="A11" s="5" t="s">
        <v>178</v>
      </c>
      <c r="B11" s="6">
        <v>3250</v>
      </c>
      <c r="C11" s="6">
        <v>3300</v>
      </c>
      <c r="D11" s="15">
        <f t="shared" si="0"/>
        <v>0.0153846153846153</v>
      </c>
      <c r="E11" s="5" t="s">
        <v>179</v>
      </c>
      <c r="F11" s="6">
        <v>11468</v>
      </c>
      <c r="G11" s="6">
        <v>12416</v>
      </c>
      <c r="H11" s="15">
        <f t="shared" si="1"/>
        <v>0.0826648064178583</v>
      </c>
    </row>
    <row r="12" ht="24.95" customHeight="1" spans="1:8">
      <c r="A12" s="5" t="s">
        <v>185</v>
      </c>
      <c r="B12" s="6">
        <v>5345</v>
      </c>
      <c r="C12" s="6">
        <v>7295</v>
      </c>
      <c r="D12" s="15">
        <f t="shared" si="0"/>
        <v>0.364826941066417</v>
      </c>
      <c r="E12" s="5" t="s">
        <v>181</v>
      </c>
      <c r="F12" s="6"/>
      <c r="G12" s="6"/>
      <c r="H12" s="15"/>
    </row>
    <row r="13" ht="24.95" customHeight="1" spans="1:8">
      <c r="A13" s="5" t="s">
        <v>186</v>
      </c>
      <c r="B13" s="6">
        <f>SUM(B14:B16)</f>
        <v>12082</v>
      </c>
      <c r="C13" s="6">
        <f>SUM(C14:C16)</f>
        <v>11794</v>
      </c>
      <c r="D13" s="15">
        <f t="shared" si="0"/>
        <v>-0.0238371130607515</v>
      </c>
      <c r="E13" s="5" t="s">
        <v>183</v>
      </c>
      <c r="F13" s="6"/>
      <c r="G13" s="6"/>
      <c r="H13" s="15"/>
    </row>
    <row r="14" ht="24.95" customHeight="1" spans="1:8">
      <c r="A14" s="5" t="s">
        <v>176</v>
      </c>
      <c r="B14" s="6">
        <v>8775</v>
      </c>
      <c r="C14" s="6">
        <v>9023</v>
      </c>
      <c r="D14" s="15">
        <f t="shared" si="0"/>
        <v>0.0282621082621082</v>
      </c>
      <c r="E14" s="5" t="s">
        <v>187</v>
      </c>
      <c r="F14" s="6">
        <f>SUM(F15:F17)</f>
        <v>564</v>
      </c>
      <c r="G14" s="6">
        <f>SUM(G15:G17)</f>
        <v>533</v>
      </c>
      <c r="H14" s="15">
        <f t="shared" si="1"/>
        <v>-0.0549645390070922</v>
      </c>
    </row>
    <row r="15" ht="24.95" customHeight="1" spans="1:8">
      <c r="A15" s="5" t="s">
        <v>178</v>
      </c>
      <c r="B15" s="6">
        <v>3301</v>
      </c>
      <c r="C15" s="6">
        <v>2757</v>
      </c>
      <c r="D15" s="15">
        <f t="shared" si="0"/>
        <v>-0.164798545895183</v>
      </c>
      <c r="E15" s="5" t="s">
        <v>179</v>
      </c>
      <c r="F15" s="6">
        <v>559</v>
      </c>
      <c r="G15" s="6">
        <v>527</v>
      </c>
      <c r="H15" s="15">
        <f t="shared" si="1"/>
        <v>-0.0572450805008945</v>
      </c>
    </row>
    <row r="16" ht="24.95" customHeight="1" spans="1:8">
      <c r="A16" s="5" t="s">
        <v>185</v>
      </c>
      <c r="B16" s="6">
        <v>6</v>
      </c>
      <c r="C16" s="6">
        <v>14</v>
      </c>
      <c r="D16" s="15">
        <f t="shared" si="0"/>
        <v>1.33333333333333</v>
      </c>
      <c r="E16" s="5" t="s">
        <v>181</v>
      </c>
      <c r="F16" s="6"/>
      <c r="G16" s="6"/>
      <c r="H16" s="15"/>
    </row>
    <row r="17" ht="24.95" customHeight="1" spans="1:8">
      <c r="A17" s="5" t="s">
        <v>188</v>
      </c>
      <c r="B17" s="6">
        <f>SUM(B18:B20)</f>
        <v>996</v>
      </c>
      <c r="C17" s="6">
        <f>SUM(C18:C20)</f>
        <v>817</v>
      </c>
      <c r="D17" s="15">
        <f t="shared" si="0"/>
        <v>-0.179718875502008</v>
      </c>
      <c r="E17" s="5" t="s">
        <v>183</v>
      </c>
      <c r="F17" s="6">
        <v>5</v>
      </c>
      <c r="G17" s="6">
        <v>6</v>
      </c>
      <c r="H17" s="15"/>
    </row>
    <row r="18" ht="24.95" customHeight="1" spans="1:8">
      <c r="A18" s="5" t="s">
        <v>176</v>
      </c>
      <c r="B18" s="6">
        <v>330</v>
      </c>
      <c r="C18" s="6">
        <v>358</v>
      </c>
      <c r="D18" s="15">
        <f t="shared" si="0"/>
        <v>0.084848484848485</v>
      </c>
      <c r="E18" s="5" t="s">
        <v>189</v>
      </c>
      <c r="F18" s="6">
        <f>SUM(F19:F20)</f>
        <v>4778</v>
      </c>
      <c r="G18" s="6">
        <f>SUM(G19:G20)</f>
        <v>5474</v>
      </c>
      <c r="H18" s="15">
        <f t="shared" si="1"/>
        <v>0.145667643365425</v>
      </c>
    </row>
    <row r="19" ht="24.95" customHeight="1" spans="1:8">
      <c r="A19" s="5" t="s">
        <v>178</v>
      </c>
      <c r="B19" s="6">
        <v>530</v>
      </c>
      <c r="C19" s="6">
        <v>312</v>
      </c>
      <c r="D19" s="15">
        <f t="shared" si="0"/>
        <v>-0.411320754716981</v>
      </c>
      <c r="E19" s="5" t="s">
        <v>190</v>
      </c>
      <c r="F19" s="6">
        <v>4730</v>
      </c>
      <c r="G19" s="6">
        <v>5407</v>
      </c>
      <c r="H19" s="15">
        <f t="shared" si="1"/>
        <v>0.143128964059197</v>
      </c>
    </row>
    <row r="20" ht="24.95" customHeight="1" spans="1:8">
      <c r="A20" s="5" t="s">
        <v>185</v>
      </c>
      <c r="B20" s="6">
        <v>136</v>
      </c>
      <c r="C20" s="6">
        <v>147</v>
      </c>
      <c r="D20" s="15">
        <f t="shared" si="0"/>
        <v>0.0808823529411764</v>
      </c>
      <c r="E20" s="5" t="s">
        <v>191</v>
      </c>
      <c r="F20" s="6">
        <v>48</v>
      </c>
      <c r="G20" s="6">
        <v>67</v>
      </c>
      <c r="H20" s="15">
        <f t="shared" si="1"/>
        <v>0.395833333333333</v>
      </c>
    </row>
    <row r="21" ht="24.95" customHeight="1" spans="1:8">
      <c r="A21" s="5" t="s">
        <v>192</v>
      </c>
      <c r="B21" s="6">
        <f>SUM(B22:B24)</f>
        <v>8322</v>
      </c>
      <c r="C21" s="6">
        <f>SUM(C22:C24)</f>
        <v>7338</v>
      </c>
      <c r="D21" s="15">
        <f t="shared" si="0"/>
        <v>-0.118240807498198</v>
      </c>
      <c r="E21" s="5" t="s">
        <v>193</v>
      </c>
      <c r="F21" s="6">
        <f>SUM(F22:F23)</f>
        <v>15010</v>
      </c>
      <c r="G21" s="6">
        <f>SUM(G22:G23)</f>
        <v>17542</v>
      </c>
      <c r="H21" s="15">
        <f t="shared" si="1"/>
        <v>0.168687541638907</v>
      </c>
    </row>
    <row r="22" ht="24.95" customHeight="1" spans="1:8">
      <c r="A22" s="5" t="s">
        <v>176</v>
      </c>
      <c r="B22" s="6">
        <v>6235</v>
      </c>
      <c r="C22" s="6">
        <v>4720</v>
      </c>
      <c r="D22" s="15">
        <f t="shared" si="0"/>
        <v>-0.242983159582999</v>
      </c>
      <c r="E22" s="5" t="s">
        <v>190</v>
      </c>
      <c r="F22" s="6">
        <v>13677</v>
      </c>
      <c r="G22" s="6">
        <v>15529</v>
      </c>
      <c r="H22" s="15">
        <f t="shared" si="1"/>
        <v>0.135409812093295</v>
      </c>
    </row>
    <row r="23" ht="24.95" customHeight="1" spans="1:8">
      <c r="A23" s="5" t="s">
        <v>178</v>
      </c>
      <c r="B23" s="6">
        <v>1845</v>
      </c>
      <c r="C23" s="6">
        <v>2321</v>
      </c>
      <c r="D23" s="15">
        <f t="shared" si="0"/>
        <v>0.257994579945799</v>
      </c>
      <c r="E23" s="5" t="s">
        <v>191</v>
      </c>
      <c r="F23" s="6">
        <v>1333</v>
      </c>
      <c r="G23" s="6">
        <v>2013</v>
      </c>
      <c r="H23" s="15">
        <f t="shared" si="1"/>
        <v>0.510127531882971</v>
      </c>
    </row>
    <row r="24" ht="24.95" customHeight="1" spans="1:8">
      <c r="A24" s="5" t="s">
        <v>194</v>
      </c>
      <c r="B24" s="6">
        <v>242</v>
      </c>
      <c r="C24" s="6">
        <v>297</v>
      </c>
      <c r="D24" s="15">
        <f t="shared" si="0"/>
        <v>0.227272727272727</v>
      </c>
      <c r="E24" s="5" t="s">
        <v>195</v>
      </c>
      <c r="F24" s="6">
        <f>SUM(F25:F26)</f>
        <v>68</v>
      </c>
      <c r="G24" s="6">
        <f>SUM(G25:G26)</f>
        <v>224</v>
      </c>
      <c r="H24" s="15">
        <f t="shared" si="1"/>
        <v>2.29411764705882</v>
      </c>
    </row>
    <row r="25" ht="24.95" customHeight="1" spans="1:8">
      <c r="A25" s="5" t="s">
        <v>196</v>
      </c>
      <c r="B25" s="6">
        <f>SUM(B26:B28)</f>
        <v>17375</v>
      </c>
      <c r="C25" s="6">
        <f>SUM(C26:C28)</f>
        <v>18685</v>
      </c>
      <c r="D25" s="15">
        <f t="shared" si="0"/>
        <v>0.0753956834532374</v>
      </c>
      <c r="E25" s="5" t="s">
        <v>197</v>
      </c>
      <c r="F25" s="6">
        <v>63</v>
      </c>
      <c r="G25" s="6">
        <v>218</v>
      </c>
      <c r="H25" s="15">
        <f t="shared" si="1"/>
        <v>2.46031746031746</v>
      </c>
    </row>
    <row r="26" ht="24.95" customHeight="1" spans="1:8">
      <c r="A26" s="5" t="s">
        <v>176</v>
      </c>
      <c r="B26" s="6">
        <v>4920</v>
      </c>
      <c r="C26" s="6">
        <v>6000</v>
      </c>
      <c r="D26" s="15">
        <f t="shared" si="0"/>
        <v>0.219512195121951</v>
      </c>
      <c r="E26" s="5" t="s">
        <v>198</v>
      </c>
      <c r="F26" s="6">
        <v>5</v>
      </c>
      <c r="G26" s="6">
        <v>6</v>
      </c>
      <c r="H26" s="15">
        <f t="shared" si="1"/>
        <v>0.2</v>
      </c>
    </row>
    <row r="27" ht="24.95" customHeight="1" spans="1:8">
      <c r="A27" s="5" t="s">
        <v>178</v>
      </c>
      <c r="B27" s="6">
        <v>12273</v>
      </c>
      <c r="C27" s="6">
        <v>12480</v>
      </c>
      <c r="D27" s="15">
        <f t="shared" si="0"/>
        <v>0.016866291860181</v>
      </c>
      <c r="E27" s="5" t="s">
        <v>199</v>
      </c>
      <c r="F27" s="6">
        <f>SUM(F28:F30)</f>
        <v>252</v>
      </c>
      <c r="G27" s="6">
        <f>SUM(G28:G30)</f>
        <v>227</v>
      </c>
      <c r="H27" s="15">
        <f t="shared" si="1"/>
        <v>-0.0992063492063492</v>
      </c>
    </row>
    <row r="28" ht="24.95" customHeight="1" spans="1:8">
      <c r="A28" s="5" t="s">
        <v>200</v>
      </c>
      <c r="B28" s="6">
        <v>182</v>
      </c>
      <c r="C28" s="6">
        <v>205</v>
      </c>
      <c r="D28" s="15">
        <f t="shared" si="0"/>
        <v>0.126373626373626</v>
      </c>
      <c r="E28" s="5" t="s">
        <v>201</v>
      </c>
      <c r="F28" s="6">
        <v>73</v>
      </c>
      <c r="G28" s="6">
        <v>54</v>
      </c>
      <c r="H28" s="15">
        <f t="shared" si="1"/>
        <v>-0.26027397260274</v>
      </c>
    </row>
    <row r="29" ht="24.95" customHeight="1" spans="1:8">
      <c r="A29" s="5" t="s">
        <v>202</v>
      </c>
      <c r="B29" s="6">
        <f>SUM(B30:B32)</f>
        <v>212</v>
      </c>
      <c r="C29" s="6">
        <f>SUM(C30:C32)</f>
        <v>243</v>
      </c>
      <c r="D29" s="15">
        <f t="shared" si="0"/>
        <v>0.14622641509434</v>
      </c>
      <c r="E29" s="5" t="s">
        <v>203</v>
      </c>
      <c r="F29" s="6"/>
      <c r="G29" s="6"/>
      <c r="H29" s="15"/>
    </row>
    <row r="30" ht="24.95" customHeight="1" spans="1:8">
      <c r="A30" s="5" t="s">
        <v>176</v>
      </c>
      <c r="B30" s="6">
        <v>193</v>
      </c>
      <c r="C30" s="6">
        <v>223</v>
      </c>
      <c r="D30" s="15">
        <f t="shared" si="0"/>
        <v>0.155440414507772</v>
      </c>
      <c r="E30" s="5" t="s">
        <v>204</v>
      </c>
      <c r="F30" s="6">
        <v>179</v>
      </c>
      <c r="G30" s="6">
        <v>173</v>
      </c>
      <c r="H30" s="15">
        <f t="shared" si="1"/>
        <v>-0.0335195530726257</v>
      </c>
    </row>
    <row r="31" ht="24.95" customHeight="1" spans="1:8">
      <c r="A31" s="5" t="s">
        <v>178</v>
      </c>
      <c r="B31" s="6">
        <v>5</v>
      </c>
      <c r="C31" s="6">
        <v>5</v>
      </c>
      <c r="D31" s="15">
        <f t="shared" si="0"/>
        <v>0</v>
      </c>
      <c r="E31" s="5" t="s">
        <v>205</v>
      </c>
      <c r="F31" s="6">
        <f>SUM(F32:F33)</f>
        <v>261</v>
      </c>
      <c r="G31" s="6">
        <f>SUM(G32:G33)</f>
        <v>288</v>
      </c>
      <c r="H31" s="15">
        <f t="shared" si="1"/>
        <v>0.103448275862069</v>
      </c>
    </row>
    <row r="32" ht="24.95" customHeight="1" spans="1:8">
      <c r="A32" s="5" t="s">
        <v>206</v>
      </c>
      <c r="B32" s="6">
        <v>14</v>
      </c>
      <c r="C32" s="6">
        <v>15</v>
      </c>
      <c r="D32" s="15">
        <f t="shared" si="0"/>
        <v>0.0714285714285714</v>
      </c>
      <c r="E32" s="5" t="s">
        <v>207</v>
      </c>
      <c r="F32" s="6">
        <v>261</v>
      </c>
      <c r="G32" s="6">
        <v>288</v>
      </c>
      <c r="H32" s="15">
        <f t="shared" si="1"/>
        <v>0.103448275862069</v>
      </c>
    </row>
    <row r="33" ht="24.95" customHeight="1" spans="1:8">
      <c r="A33" s="5" t="s">
        <v>208</v>
      </c>
      <c r="B33" s="6">
        <f>SUM(B34:B36)</f>
        <v>404</v>
      </c>
      <c r="C33" s="6">
        <f>SUM(C34:C36)</f>
        <v>451</v>
      </c>
      <c r="D33" s="15">
        <f t="shared" si="0"/>
        <v>0.116336633663366</v>
      </c>
      <c r="E33" s="5" t="s">
        <v>209</v>
      </c>
      <c r="F33" s="6"/>
      <c r="G33" s="16"/>
      <c r="H33" s="8"/>
    </row>
    <row r="34" ht="24.95" customHeight="1" spans="1:8">
      <c r="A34" s="5" t="s">
        <v>176</v>
      </c>
      <c r="B34" s="6">
        <v>386</v>
      </c>
      <c r="C34" s="6">
        <v>426</v>
      </c>
      <c r="D34" s="15">
        <f t="shared" si="0"/>
        <v>0.103626943005181</v>
      </c>
      <c r="E34" s="8"/>
      <c r="F34" s="8"/>
      <c r="G34" s="16"/>
      <c r="H34" s="8"/>
    </row>
    <row r="35" ht="24.95" customHeight="1" spans="1:8">
      <c r="A35" s="5" t="s">
        <v>178</v>
      </c>
      <c r="B35" s="6"/>
      <c r="C35" s="6"/>
      <c r="D35" s="15"/>
      <c r="E35" s="8"/>
      <c r="F35" s="8"/>
      <c r="G35" s="16"/>
      <c r="H35" s="8"/>
    </row>
    <row r="36" ht="24.95" customHeight="1" spans="1:8">
      <c r="A36" s="5" t="s">
        <v>210</v>
      </c>
      <c r="B36" s="6">
        <v>18</v>
      </c>
      <c r="C36" s="6">
        <v>25</v>
      </c>
      <c r="D36" s="15">
        <f t="shared" si="0"/>
        <v>0.388888888888889</v>
      </c>
      <c r="E36" s="8"/>
      <c r="F36" s="8"/>
      <c r="G36" s="8"/>
      <c r="H36" s="8"/>
    </row>
    <row r="37" ht="24.95" customHeight="1" spans="1:8">
      <c r="A37" s="5" t="s">
        <v>211</v>
      </c>
      <c r="B37" s="6">
        <f>SUM(B38:B40)</f>
        <v>218</v>
      </c>
      <c r="C37" s="6">
        <f>SUM(C38:C40)</f>
        <v>230</v>
      </c>
      <c r="D37" s="15">
        <f t="shared" si="0"/>
        <v>0.0550458715596329</v>
      </c>
      <c r="E37" s="8"/>
      <c r="F37" s="8"/>
      <c r="G37" s="8"/>
      <c r="H37" s="8"/>
    </row>
    <row r="38" ht="24.95" customHeight="1" spans="1:8">
      <c r="A38" s="5" t="s">
        <v>176</v>
      </c>
      <c r="B38" s="6">
        <v>214</v>
      </c>
      <c r="C38" s="6">
        <v>225</v>
      </c>
      <c r="D38" s="15">
        <f t="shared" si="0"/>
        <v>0.0514018691588785</v>
      </c>
      <c r="E38" s="8"/>
      <c r="F38" s="8"/>
      <c r="G38" s="8"/>
      <c r="H38" s="8"/>
    </row>
    <row r="39" ht="24.95" customHeight="1" spans="1:8">
      <c r="A39" s="5" t="s">
        <v>178</v>
      </c>
      <c r="B39" s="6"/>
      <c r="C39" s="6"/>
      <c r="D39" s="15"/>
      <c r="E39" s="8"/>
      <c r="F39" s="8"/>
      <c r="G39" s="8"/>
      <c r="H39" s="8"/>
    </row>
    <row r="40" ht="24.95" customHeight="1" spans="1:8">
      <c r="A40" s="5" t="s">
        <v>212</v>
      </c>
      <c r="B40" s="6">
        <v>4</v>
      </c>
      <c r="C40" s="6">
        <v>5</v>
      </c>
      <c r="D40" s="15">
        <f t="shared" si="0"/>
        <v>0.25</v>
      </c>
      <c r="E40" s="8"/>
      <c r="F40" s="8"/>
      <c r="G40" s="8"/>
      <c r="H40" s="8"/>
    </row>
    <row r="41" ht="13.5" spans="3:3">
      <c r="C41" s="17"/>
    </row>
  </sheetData>
  <mergeCells count="1">
    <mergeCell ref="A2:H2"/>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25"/>
  <sheetViews>
    <sheetView workbookViewId="0">
      <selection activeCell="D5" sqref="D5"/>
    </sheetView>
  </sheetViews>
  <sheetFormatPr defaultColWidth="9" defaultRowHeight="12" outlineLevelCol="2"/>
  <cols>
    <col min="1" max="1" width="43.375" style="1" customWidth="1"/>
    <col min="2" max="2" width="23" style="1" customWidth="1"/>
    <col min="3" max="3" width="18.25" style="1" customWidth="1"/>
    <col min="4" max="16384" width="9" style="1"/>
  </cols>
  <sheetData>
    <row r="2" ht="42.75" customHeight="1" spans="1:3">
      <c r="A2" s="2" t="s">
        <v>1555</v>
      </c>
      <c r="B2" s="2"/>
      <c r="C2" s="2"/>
    </row>
    <row r="3" ht="20.25" customHeight="1" spans="3:3">
      <c r="C3" s="3" t="s">
        <v>30</v>
      </c>
    </row>
    <row r="4" ht="24.95" customHeight="1" spans="1:3">
      <c r="A4" s="4" t="s">
        <v>171</v>
      </c>
      <c r="B4" s="4" t="s">
        <v>233</v>
      </c>
      <c r="C4" s="4" t="s">
        <v>224</v>
      </c>
    </row>
    <row r="5" ht="24.95" customHeight="1" spans="1:3">
      <c r="A5" s="5" t="s">
        <v>214</v>
      </c>
      <c r="B5" s="6">
        <v>259058</v>
      </c>
      <c r="C5" s="6">
        <v>339383</v>
      </c>
    </row>
    <row r="6" ht="24.95" customHeight="1" spans="1:3">
      <c r="A6" s="5" t="s">
        <v>215</v>
      </c>
      <c r="B6" s="6">
        <v>208511</v>
      </c>
      <c r="C6" s="6">
        <v>284381</v>
      </c>
    </row>
    <row r="7" ht="24.95" customHeight="1" spans="1:3">
      <c r="A7" s="5" t="s">
        <v>216</v>
      </c>
      <c r="B7" s="6">
        <v>2436</v>
      </c>
      <c r="C7" s="6">
        <v>1868</v>
      </c>
    </row>
    <row r="8" ht="24.95" customHeight="1" spans="1:3">
      <c r="A8" s="5" t="s">
        <v>217</v>
      </c>
      <c r="B8" s="6">
        <v>7073</v>
      </c>
      <c r="C8" s="6">
        <v>7490</v>
      </c>
    </row>
    <row r="9" ht="24.95" customHeight="1" spans="1:3">
      <c r="A9" s="5" t="s">
        <v>218</v>
      </c>
      <c r="B9" s="6">
        <v>19783</v>
      </c>
      <c r="C9" s="6">
        <v>21086</v>
      </c>
    </row>
    <row r="10" ht="24.95" customHeight="1" spans="1:3">
      <c r="A10" s="5" t="s">
        <v>219</v>
      </c>
      <c r="B10" s="6">
        <v>19618</v>
      </c>
      <c r="C10" s="6">
        <v>21233</v>
      </c>
    </row>
    <row r="11" ht="24.95" customHeight="1" spans="1:3">
      <c r="A11" s="5" t="s">
        <v>220</v>
      </c>
      <c r="B11" s="6">
        <v>1121</v>
      </c>
      <c r="C11" s="6">
        <v>1029</v>
      </c>
    </row>
    <row r="12" ht="24.95" customHeight="1" spans="1:3">
      <c r="A12" s="5" t="s">
        <v>221</v>
      </c>
      <c r="B12" s="6">
        <v>306</v>
      </c>
      <c r="C12" s="6">
        <v>2117</v>
      </c>
    </row>
    <row r="13" ht="24.95" customHeight="1" spans="1:3">
      <c r="A13" s="5" t="s">
        <v>222</v>
      </c>
      <c r="B13" s="6">
        <v>210</v>
      </c>
      <c r="C13" s="6">
        <v>179</v>
      </c>
    </row>
    <row r="14" ht="24.95" customHeight="1" spans="1:3">
      <c r="A14" s="5"/>
      <c r="B14" s="7"/>
      <c r="C14" s="8"/>
    </row>
    <row r="15" ht="24.95" customHeight="1" spans="1:3">
      <c r="A15" s="9"/>
      <c r="B15" s="7"/>
      <c r="C15" s="8"/>
    </row>
    <row r="16" ht="24.95" customHeight="1" spans="1:3">
      <c r="A16" s="9"/>
      <c r="B16" s="10"/>
      <c r="C16" s="8"/>
    </row>
    <row r="17" ht="24.95" customHeight="1" spans="1:3">
      <c r="A17" s="9"/>
      <c r="B17" s="10"/>
      <c r="C17" s="8"/>
    </row>
    <row r="18" ht="24.95" customHeight="1" spans="1:3">
      <c r="A18" s="9"/>
      <c r="B18" s="11"/>
      <c r="C18" s="8"/>
    </row>
    <row r="19" ht="24.95" customHeight="1" spans="1:3">
      <c r="A19" s="9"/>
      <c r="B19" s="11"/>
      <c r="C19" s="8"/>
    </row>
    <row r="20" ht="24.95" customHeight="1" spans="1:3">
      <c r="A20" s="9"/>
      <c r="B20" s="10"/>
      <c r="C20" s="8"/>
    </row>
    <row r="21" ht="24.95" customHeight="1" spans="1:3">
      <c r="A21" s="9"/>
      <c r="B21" s="11"/>
      <c r="C21" s="8"/>
    </row>
    <row r="22" ht="24.95" customHeight="1" spans="1:3">
      <c r="A22" s="9"/>
      <c r="B22" s="11"/>
      <c r="C22" s="8"/>
    </row>
    <row r="23" ht="24.95" customHeight="1" spans="1:3">
      <c r="A23" s="9"/>
      <c r="B23" s="10"/>
      <c r="C23" s="8"/>
    </row>
    <row r="24" ht="24.95" customHeight="1" spans="1:3">
      <c r="A24" s="9"/>
      <c r="B24" s="11"/>
      <c r="C24" s="8"/>
    </row>
    <row r="25" ht="24.95" customHeight="1" spans="1:3">
      <c r="A25" s="9"/>
      <c r="B25" s="11"/>
      <c r="C25" s="8"/>
    </row>
  </sheetData>
  <mergeCells count="1">
    <mergeCell ref="A2:C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showGridLines="0" topLeftCell="A7" workbookViewId="0">
      <selection activeCell="C30" sqref="C30"/>
    </sheetView>
  </sheetViews>
  <sheetFormatPr defaultColWidth="9" defaultRowHeight="14.25" outlineLevelCol="7"/>
  <cols>
    <col min="1" max="1" width="44.375" style="123" customWidth="1"/>
    <col min="2" max="2" width="20.375" style="170" customWidth="1"/>
    <col min="3" max="3" width="18.625" style="123" customWidth="1"/>
    <col min="4" max="4" width="13.75" style="123" customWidth="1"/>
    <col min="5" max="5" width="33.125" style="123" customWidth="1"/>
    <col min="6" max="6" width="15.875" style="123" customWidth="1"/>
    <col min="7" max="7" width="14.625" style="123" customWidth="1"/>
    <col min="8" max="8" width="12.625" style="123" customWidth="1"/>
    <col min="9" max="16384" width="9" style="123"/>
  </cols>
  <sheetData>
    <row r="1" ht="18" customHeight="1" spans="1:1">
      <c r="A1" s="44"/>
    </row>
    <row r="2" s="44" customFormat="1" ht="20.25" spans="1:8">
      <c r="A2" s="43" t="s">
        <v>29</v>
      </c>
      <c r="B2" s="43"/>
      <c r="C2" s="43"/>
      <c r="D2" s="43"/>
      <c r="E2" s="43"/>
      <c r="F2" s="43"/>
      <c r="G2" s="43"/>
      <c r="H2" s="43"/>
    </row>
    <row r="3" ht="16.5" customHeight="1" spans="1:8">
      <c r="A3" s="44"/>
      <c r="H3" s="171" t="s">
        <v>30</v>
      </c>
    </row>
    <row r="4" ht="23.25" customHeight="1" spans="1:8">
      <c r="A4" s="135" t="s">
        <v>31</v>
      </c>
      <c r="B4" s="172" t="s">
        <v>32</v>
      </c>
      <c r="C4" s="172" t="s">
        <v>33</v>
      </c>
      <c r="D4" s="135" t="s">
        <v>34</v>
      </c>
      <c r="E4" s="14" t="s">
        <v>35</v>
      </c>
      <c r="F4" s="173" t="s">
        <v>32</v>
      </c>
      <c r="G4" s="173" t="s">
        <v>33</v>
      </c>
      <c r="H4" s="14" t="s">
        <v>34</v>
      </c>
    </row>
    <row r="5" ht="24" customHeight="1" spans="1:8">
      <c r="A5" s="136"/>
      <c r="B5" s="174"/>
      <c r="C5" s="174"/>
      <c r="D5" s="136"/>
      <c r="E5" s="14"/>
      <c r="F5" s="173"/>
      <c r="G5" s="173"/>
      <c r="H5" s="14"/>
    </row>
    <row r="6" ht="20.1" customHeight="1" spans="1:8">
      <c r="A6" s="6" t="s">
        <v>36</v>
      </c>
      <c r="B6" s="175">
        <f>SUM(B7:B19)</f>
        <v>134165</v>
      </c>
      <c r="C6" s="175">
        <f>SUM(C7:C20)</f>
        <v>150632</v>
      </c>
      <c r="D6" s="126">
        <f>C6/B6-1</f>
        <v>0.122736928409048</v>
      </c>
      <c r="E6" s="6" t="s">
        <v>37</v>
      </c>
      <c r="F6" s="175">
        <v>46932</v>
      </c>
      <c r="G6" s="175">
        <v>50888</v>
      </c>
      <c r="H6" s="126">
        <f>G6/F6-1</f>
        <v>0.084292167391119</v>
      </c>
    </row>
    <row r="7" ht="20.1" customHeight="1" spans="1:8">
      <c r="A7" s="6" t="s">
        <v>38</v>
      </c>
      <c r="B7" s="57">
        <v>44470</v>
      </c>
      <c r="C7" s="57">
        <v>56447</v>
      </c>
      <c r="D7" s="126">
        <f t="shared" ref="D7:D19" si="0">C7/B7-1</f>
        <v>0.26932763660895</v>
      </c>
      <c r="E7" s="6" t="s">
        <v>39</v>
      </c>
      <c r="F7" s="175"/>
      <c r="G7" s="175"/>
      <c r="H7" s="126"/>
    </row>
    <row r="8" ht="20.1" customHeight="1" spans="1:8">
      <c r="A8" s="6" t="s">
        <v>40</v>
      </c>
      <c r="B8" s="57">
        <v>504</v>
      </c>
      <c r="C8" s="57">
        <v>-3</v>
      </c>
      <c r="D8" s="126">
        <f t="shared" si="0"/>
        <v>-1.00595238095238</v>
      </c>
      <c r="E8" s="6" t="s">
        <v>41</v>
      </c>
      <c r="F8" s="175">
        <v>370</v>
      </c>
      <c r="G8" s="175">
        <v>334</v>
      </c>
      <c r="H8" s="126">
        <f t="shared" ref="H8:H27" si="1">G8/F8-1</f>
        <v>-0.0972972972972973</v>
      </c>
    </row>
    <row r="9" ht="20.1" customHeight="1" spans="1:8">
      <c r="A9" s="6" t="s">
        <v>42</v>
      </c>
      <c r="B9" s="57">
        <v>18678</v>
      </c>
      <c r="C9" s="57">
        <v>28416</v>
      </c>
      <c r="D9" s="126">
        <f t="shared" si="0"/>
        <v>0.521362030195953</v>
      </c>
      <c r="E9" s="6" t="s">
        <v>43</v>
      </c>
      <c r="F9" s="175">
        <v>24358</v>
      </c>
      <c r="G9" s="175">
        <v>27972</v>
      </c>
      <c r="H9" s="126">
        <f t="shared" si="1"/>
        <v>0.148370145332129</v>
      </c>
    </row>
    <row r="10" ht="20.1" customHeight="1" spans="1:8">
      <c r="A10" s="6" t="s">
        <v>44</v>
      </c>
      <c r="B10" s="57"/>
      <c r="C10" s="57"/>
      <c r="D10" s="126"/>
      <c r="E10" s="6" t="s">
        <v>45</v>
      </c>
      <c r="F10" s="175">
        <v>53740</v>
      </c>
      <c r="G10" s="175">
        <v>57277</v>
      </c>
      <c r="H10" s="126">
        <f t="shared" si="1"/>
        <v>0.0658168961667287</v>
      </c>
    </row>
    <row r="11" ht="20.1" customHeight="1" spans="1:8">
      <c r="A11" s="6" t="s">
        <v>46</v>
      </c>
      <c r="B11" s="57">
        <v>6332</v>
      </c>
      <c r="C11" s="57">
        <v>10236</v>
      </c>
      <c r="D11" s="126">
        <f t="shared" si="0"/>
        <v>0.616550852811118</v>
      </c>
      <c r="E11" s="6" t="s">
        <v>47</v>
      </c>
      <c r="F11" s="175">
        <v>5337</v>
      </c>
      <c r="G11" s="175">
        <v>5928</v>
      </c>
      <c r="H11" s="126">
        <f t="shared" si="1"/>
        <v>0.110736368746487</v>
      </c>
    </row>
    <row r="12" ht="20.1" customHeight="1" spans="1:8">
      <c r="A12" s="6" t="s">
        <v>48</v>
      </c>
      <c r="B12" s="57">
        <v>300</v>
      </c>
      <c r="C12" s="57">
        <v>285</v>
      </c>
      <c r="D12" s="126">
        <f t="shared" si="0"/>
        <v>-0.05</v>
      </c>
      <c r="E12" s="6" t="s">
        <v>49</v>
      </c>
      <c r="F12" s="175">
        <v>2989</v>
      </c>
      <c r="G12" s="175">
        <v>3089</v>
      </c>
      <c r="H12" s="126">
        <f t="shared" si="1"/>
        <v>0.0334560053529609</v>
      </c>
    </row>
    <row r="13" ht="20.1" customHeight="1" spans="1:8">
      <c r="A13" s="6" t="s">
        <v>50</v>
      </c>
      <c r="B13" s="57">
        <v>6534</v>
      </c>
      <c r="C13" s="57">
        <v>7273</v>
      </c>
      <c r="D13" s="126">
        <f t="shared" si="0"/>
        <v>0.113100704009795</v>
      </c>
      <c r="E13" s="6" t="s">
        <v>51</v>
      </c>
      <c r="F13" s="175">
        <v>22068</v>
      </c>
      <c r="G13" s="175">
        <v>26170</v>
      </c>
      <c r="H13" s="126">
        <f t="shared" si="1"/>
        <v>0.185880007250317</v>
      </c>
    </row>
    <row r="14" ht="20.1" customHeight="1" spans="1:8">
      <c r="A14" s="6" t="s">
        <v>52</v>
      </c>
      <c r="B14" s="57">
        <v>13014</v>
      </c>
      <c r="C14" s="57">
        <v>19326</v>
      </c>
      <c r="D14" s="126">
        <f t="shared" si="0"/>
        <v>0.485016136468419</v>
      </c>
      <c r="E14" s="6" t="s">
        <v>53</v>
      </c>
      <c r="F14" s="175">
        <v>29408</v>
      </c>
      <c r="G14" s="175">
        <v>31528</v>
      </c>
      <c r="H14" s="126">
        <f t="shared" si="1"/>
        <v>0.0720892274211098</v>
      </c>
    </row>
    <row r="15" ht="20.1" customHeight="1" spans="1:8">
      <c r="A15" s="6" t="s">
        <v>54</v>
      </c>
      <c r="B15" s="57">
        <v>6334</v>
      </c>
      <c r="C15" s="57">
        <v>5213</v>
      </c>
      <c r="D15" s="126">
        <f t="shared" si="0"/>
        <v>-0.176981370382065</v>
      </c>
      <c r="E15" s="6" t="s">
        <v>55</v>
      </c>
      <c r="F15" s="175">
        <v>1024</v>
      </c>
      <c r="G15" s="175">
        <v>1906</v>
      </c>
      <c r="H15" s="126">
        <f t="shared" si="1"/>
        <v>0.861328125</v>
      </c>
    </row>
    <row r="16" ht="20.1" customHeight="1" spans="1:8">
      <c r="A16" s="6" t="s">
        <v>56</v>
      </c>
      <c r="B16" s="57">
        <v>9014</v>
      </c>
      <c r="C16" s="57">
        <v>8414</v>
      </c>
      <c r="D16" s="126">
        <f t="shared" si="0"/>
        <v>-0.0665631240292878</v>
      </c>
      <c r="E16" s="6" t="s">
        <v>57</v>
      </c>
      <c r="F16" s="175">
        <v>53319</v>
      </c>
      <c r="G16" s="175">
        <v>48948</v>
      </c>
      <c r="H16" s="126">
        <f t="shared" si="1"/>
        <v>-0.081978281663197</v>
      </c>
    </row>
    <row r="17" ht="20.1" customHeight="1" spans="1:8">
      <c r="A17" s="6" t="s">
        <v>58</v>
      </c>
      <c r="B17" s="57">
        <v>20922</v>
      </c>
      <c r="C17" s="57">
        <v>11710</v>
      </c>
      <c r="D17" s="126">
        <f t="shared" si="0"/>
        <v>-0.440302074371475</v>
      </c>
      <c r="E17" s="6" t="s">
        <v>59</v>
      </c>
      <c r="F17" s="175">
        <v>17618</v>
      </c>
      <c r="G17" s="175">
        <v>7089</v>
      </c>
      <c r="H17" s="126">
        <f t="shared" si="1"/>
        <v>-0.597627426495629</v>
      </c>
    </row>
    <row r="18" ht="20.1" customHeight="1" spans="1:8">
      <c r="A18" s="6" t="s">
        <v>60</v>
      </c>
      <c r="B18" s="57"/>
      <c r="C18" s="57"/>
      <c r="D18" s="126"/>
      <c r="E18" s="6" t="s">
        <v>61</v>
      </c>
      <c r="F18" s="175">
        <v>439</v>
      </c>
      <c r="G18" s="175">
        <v>507</v>
      </c>
      <c r="H18" s="126">
        <f t="shared" si="1"/>
        <v>0.154897494305239</v>
      </c>
    </row>
    <row r="19" ht="20.1" customHeight="1" spans="1:8">
      <c r="A19" s="6" t="s">
        <v>62</v>
      </c>
      <c r="B19" s="57">
        <v>8063</v>
      </c>
      <c r="C19" s="57">
        <v>2870</v>
      </c>
      <c r="D19" s="126">
        <f t="shared" si="0"/>
        <v>-0.644053081979412</v>
      </c>
      <c r="E19" s="6" t="s">
        <v>63</v>
      </c>
      <c r="F19" s="175">
        <v>5323</v>
      </c>
      <c r="G19" s="175">
        <v>4417</v>
      </c>
      <c r="H19" s="126">
        <f t="shared" si="1"/>
        <v>-0.170204771745256</v>
      </c>
    </row>
    <row r="20" ht="20.1" customHeight="1" spans="1:8">
      <c r="A20" s="6" t="s">
        <v>64</v>
      </c>
      <c r="B20" s="57"/>
      <c r="C20" s="57">
        <v>445</v>
      </c>
      <c r="D20" s="126"/>
      <c r="E20" s="6" t="s">
        <v>65</v>
      </c>
      <c r="F20" s="175">
        <v>1176</v>
      </c>
      <c r="G20" s="175">
        <v>1679</v>
      </c>
      <c r="H20" s="126">
        <f t="shared" si="1"/>
        <v>0.427721088435374</v>
      </c>
    </row>
    <row r="21" ht="20.1" customHeight="1" spans="1:8">
      <c r="A21" s="6" t="s">
        <v>66</v>
      </c>
      <c r="B21" s="175">
        <f>SUM(B22:B28)</f>
        <v>20305</v>
      </c>
      <c r="C21" s="175">
        <f>SUM(C22:C28)</f>
        <v>12863</v>
      </c>
      <c r="D21" s="126">
        <f>C21/B21-1</f>
        <v>-0.366510711647377</v>
      </c>
      <c r="E21" s="6" t="s">
        <v>67</v>
      </c>
      <c r="F21" s="175"/>
      <c r="G21" s="175"/>
      <c r="H21" s="126"/>
    </row>
    <row r="22" ht="20.1" customHeight="1" spans="1:8">
      <c r="A22" s="6" t="s">
        <v>68</v>
      </c>
      <c r="B22" s="57">
        <v>5491</v>
      </c>
      <c r="C22" s="57">
        <v>6075</v>
      </c>
      <c r="D22" s="126">
        <f>C22/B22-1</f>
        <v>0.106355855035513</v>
      </c>
      <c r="E22" s="6" t="s">
        <v>69</v>
      </c>
      <c r="F22" s="175"/>
      <c r="G22" s="175"/>
      <c r="H22" s="126"/>
    </row>
    <row r="23" ht="20.1" customHeight="1" spans="1:8">
      <c r="A23" s="6" t="s">
        <v>70</v>
      </c>
      <c r="B23" s="57">
        <v>7850</v>
      </c>
      <c r="C23" s="57">
        <v>4576</v>
      </c>
      <c r="D23" s="126">
        <f>C23/B23-1</f>
        <v>-0.417070063694267</v>
      </c>
      <c r="E23" s="6" t="s">
        <v>71</v>
      </c>
      <c r="F23" s="175">
        <v>105</v>
      </c>
      <c r="G23" s="175">
        <v>230</v>
      </c>
      <c r="H23" s="126">
        <f t="shared" si="1"/>
        <v>1.19047619047619</v>
      </c>
    </row>
    <row r="24" ht="20.1" customHeight="1" spans="1:8">
      <c r="A24" s="6" t="s">
        <v>72</v>
      </c>
      <c r="B24" s="57">
        <v>3558</v>
      </c>
      <c r="C24" s="57">
        <v>514</v>
      </c>
      <c r="D24" s="126">
        <f>C24/B24-1</f>
        <v>-0.855536818437324</v>
      </c>
      <c r="E24" s="6" t="s">
        <v>73</v>
      </c>
      <c r="F24" s="175"/>
      <c r="G24" s="175">
        <v>17</v>
      </c>
      <c r="H24" s="126"/>
    </row>
    <row r="25" ht="20.1" customHeight="1" spans="1:8">
      <c r="A25" s="6" t="s">
        <v>74</v>
      </c>
      <c r="B25" s="57"/>
      <c r="C25" s="57"/>
      <c r="D25" s="126"/>
      <c r="E25" s="6" t="s">
        <v>75</v>
      </c>
      <c r="F25" s="175">
        <v>29</v>
      </c>
      <c r="G25" s="175">
        <v>46</v>
      </c>
      <c r="H25" s="126">
        <f t="shared" si="1"/>
        <v>0.586206896551724</v>
      </c>
    </row>
    <row r="26" ht="20.1" customHeight="1" spans="1:8">
      <c r="A26" s="6" t="s">
        <v>76</v>
      </c>
      <c r="B26" s="57">
        <v>3205</v>
      </c>
      <c r="C26" s="57">
        <v>1698</v>
      </c>
      <c r="D26" s="126">
        <f>C26/B26-1</f>
        <v>-0.470202808112325</v>
      </c>
      <c r="E26" s="6" t="s">
        <v>77</v>
      </c>
      <c r="F26" s="175">
        <v>554</v>
      </c>
      <c r="G26" s="175">
        <v>2027</v>
      </c>
      <c r="H26" s="126">
        <f t="shared" si="1"/>
        <v>2.65884476534296</v>
      </c>
    </row>
    <row r="27" ht="20.1" customHeight="1" spans="1:8">
      <c r="A27" s="6" t="s">
        <v>78</v>
      </c>
      <c r="B27" s="57"/>
      <c r="C27" s="57"/>
      <c r="D27" s="126"/>
      <c r="E27" s="6" t="s">
        <v>79</v>
      </c>
      <c r="F27" s="175">
        <v>614</v>
      </c>
      <c r="G27" s="175">
        <v>2366</v>
      </c>
      <c r="H27" s="126">
        <f t="shared" si="1"/>
        <v>2.85342019543974</v>
      </c>
    </row>
    <row r="28" ht="20.1" customHeight="1" spans="1:8">
      <c r="A28" s="6" t="s">
        <v>80</v>
      </c>
      <c r="B28" s="57">
        <v>201</v>
      </c>
      <c r="C28" s="57"/>
      <c r="D28" s="126">
        <f>C28/B28-1</f>
        <v>-1</v>
      </c>
      <c r="E28" s="6"/>
      <c r="F28" s="175"/>
      <c r="G28" s="175"/>
      <c r="H28" s="126"/>
    </row>
    <row r="29" ht="20.1" customHeight="1" spans="1:8">
      <c r="A29" s="6"/>
      <c r="B29" s="57"/>
      <c r="C29" s="57"/>
      <c r="D29" s="126"/>
      <c r="E29" s="57"/>
      <c r="F29" s="175"/>
      <c r="G29" s="175"/>
      <c r="H29" s="57"/>
    </row>
    <row r="30" ht="20.1" customHeight="1" spans="1:8">
      <c r="A30" s="58" t="s">
        <v>81</v>
      </c>
      <c r="B30" s="175">
        <f>B6+B21</f>
        <v>154470</v>
      </c>
      <c r="C30" s="175">
        <f>C6+C21</f>
        <v>163495</v>
      </c>
      <c r="D30" s="126">
        <f>C30/B30-1</f>
        <v>0.0584255842558425</v>
      </c>
      <c r="E30" s="58" t="s">
        <v>82</v>
      </c>
      <c r="F30" s="175">
        <f>SUM(F6:F27)</f>
        <v>265403</v>
      </c>
      <c r="G30" s="175">
        <f>SUM(G6:G27)</f>
        <v>272418</v>
      </c>
      <c r="H30" s="126">
        <f>G30/F30-1</f>
        <v>0.0264315022814361</v>
      </c>
    </row>
    <row r="31" ht="20.1" customHeight="1" spans="1:2">
      <c r="A31" s="176" t="s">
        <v>83</v>
      </c>
      <c r="B31" s="176"/>
    </row>
    <row r="32" ht="20.1" customHeight="1"/>
    <row r="33" ht="20.1" customHeight="1"/>
    <row r="34" ht="18.75" customHeight="1"/>
    <row r="35" ht="20.1" customHeight="1"/>
    <row r="36" ht="20.1" customHeight="1"/>
    <row r="37" ht="20.1" customHeight="1"/>
    <row r="38" ht="20.1" customHeight="1"/>
  </sheetData>
  <mergeCells count="10">
    <mergeCell ref="A2:H2"/>
    <mergeCell ref="A31:B31"/>
    <mergeCell ref="A4:A5"/>
    <mergeCell ref="B4:B5"/>
    <mergeCell ref="C4:C5"/>
    <mergeCell ref="D4:D5"/>
    <mergeCell ref="E4:E5"/>
    <mergeCell ref="F4:F5"/>
    <mergeCell ref="G4:G5"/>
    <mergeCell ref="H4:H5"/>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selection activeCell="C6" sqref="C6"/>
    </sheetView>
  </sheetViews>
  <sheetFormatPr defaultColWidth="9" defaultRowHeight="14.25" outlineLevelCol="7"/>
  <cols>
    <col min="1" max="1" width="41.375" style="123" customWidth="1"/>
    <col min="2" max="2" width="25.25" style="123" customWidth="1"/>
    <col min="3" max="3" width="21.5" style="123" customWidth="1"/>
    <col min="4" max="4" width="19" style="123" customWidth="1"/>
    <col min="5" max="5" width="58.75" style="123" customWidth="1"/>
    <col min="6" max="6" width="17" style="123" customWidth="1"/>
    <col min="7" max="7" width="14.5" style="123" customWidth="1"/>
    <col min="8" max="8" width="12" style="123" customWidth="1"/>
    <col min="9" max="9" width="9" style="123" customWidth="1"/>
    <col min="10" max="16384" width="9" style="123"/>
  </cols>
  <sheetData>
    <row r="1" spans="1:2">
      <c r="A1" s="44"/>
      <c r="B1" s="44"/>
    </row>
    <row r="2" ht="36" customHeight="1" spans="1:8">
      <c r="A2" s="43" t="s">
        <v>84</v>
      </c>
      <c r="B2" s="43"/>
      <c r="C2" s="43"/>
      <c r="D2" s="43"/>
      <c r="E2" s="43"/>
      <c r="F2" s="43"/>
      <c r="G2" s="43"/>
      <c r="H2" s="43"/>
    </row>
    <row r="3" ht="23.25" customHeight="1" spans="1:8">
      <c r="A3" s="44"/>
      <c r="B3" s="44"/>
      <c r="D3" s="169"/>
      <c r="H3" s="169" t="s">
        <v>30</v>
      </c>
    </row>
    <row r="4" ht="27" customHeight="1" spans="1:8">
      <c r="A4" s="135" t="s">
        <v>31</v>
      </c>
      <c r="B4" s="135" t="s">
        <v>32</v>
      </c>
      <c r="C4" s="157" t="s">
        <v>33</v>
      </c>
      <c r="D4" s="14" t="s">
        <v>34</v>
      </c>
      <c r="E4" s="135" t="s">
        <v>85</v>
      </c>
      <c r="F4" s="135" t="s">
        <v>32</v>
      </c>
      <c r="G4" s="157" t="s">
        <v>33</v>
      </c>
      <c r="H4" s="14" t="s">
        <v>34</v>
      </c>
    </row>
    <row r="5" ht="22.5" customHeight="1" spans="1:8">
      <c r="A5" s="136"/>
      <c r="B5" s="136"/>
      <c r="C5" s="161"/>
      <c r="D5" s="14"/>
      <c r="E5" s="136"/>
      <c r="F5" s="136"/>
      <c r="G5" s="161"/>
      <c r="H5" s="14"/>
    </row>
    <row r="6" ht="20.1" customHeight="1" spans="1:8">
      <c r="A6" s="49" t="s">
        <v>86</v>
      </c>
      <c r="B6" s="49"/>
      <c r="C6" s="6"/>
      <c r="D6" s="6"/>
      <c r="E6" s="49" t="s">
        <v>87</v>
      </c>
      <c r="F6" s="6"/>
      <c r="G6" s="57">
        <v>75</v>
      </c>
      <c r="H6" s="57"/>
    </row>
    <row r="7" ht="20.1" customHeight="1" spans="1:8">
      <c r="A7" s="49" t="s">
        <v>88</v>
      </c>
      <c r="B7" s="49"/>
      <c r="C7" s="6"/>
      <c r="D7" s="6"/>
      <c r="E7" s="52" t="s">
        <v>89</v>
      </c>
      <c r="F7" s="6"/>
      <c r="G7" s="57">
        <v>75</v>
      </c>
      <c r="H7" s="57"/>
    </row>
    <row r="8" ht="20.1" customHeight="1" spans="1:8">
      <c r="A8" s="49" t="s">
        <v>90</v>
      </c>
      <c r="B8" s="49"/>
      <c r="C8" s="6"/>
      <c r="D8" s="6"/>
      <c r="E8" s="49" t="s">
        <v>91</v>
      </c>
      <c r="F8" s="6"/>
      <c r="G8" s="57"/>
      <c r="H8" s="57"/>
    </row>
    <row r="9" ht="20.1" customHeight="1" spans="1:8">
      <c r="A9" s="49" t="s">
        <v>92</v>
      </c>
      <c r="B9" s="49"/>
      <c r="C9" s="6"/>
      <c r="D9" s="6"/>
      <c r="E9" s="52" t="s">
        <v>93</v>
      </c>
      <c r="F9" s="6"/>
      <c r="G9" s="57"/>
      <c r="H9" s="57"/>
    </row>
    <row r="10" ht="20.1" customHeight="1" spans="1:8">
      <c r="A10" s="49" t="s">
        <v>94</v>
      </c>
      <c r="B10" s="49"/>
      <c r="C10" s="6"/>
      <c r="D10" s="6"/>
      <c r="E10" s="52" t="s">
        <v>95</v>
      </c>
      <c r="F10" s="6"/>
      <c r="G10" s="57"/>
      <c r="H10" s="57"/>
    </row>
    <row r="11" ht="20.1" customHeight="1" spans="1:8">
      <c r="A11" s="49" t="s">
        <v>96</v>
      </c>
      <c r="B11" s="49"/>
      <c r="C11" s="6"/>
      <c r="D11" s="6"/>
      <c r="E11" s="49" t="s">
        <v>97</v>
      </c>
      <c r="F11" s="6"/>
      <c r="G11" s="57"/>
      <c r="H11" s="57"/>
    </row>
    <row r="12" ht="20.1" customHeight="1" spans="1:8">
      <c r="A12" s="49" t="s">
        <v>98</v>
      </c>
      <c r="B12" s="49"/>
      <c r="C12" s="6"/>
      <c r="D12" s="6"/>
      <c r="E12" s="49" t="s">
        <v>99</v>
      </c>
      <c r="F12" s="6"/>
      <c r="G12" s="57"/>
      <c r="H12" s="57"/>
    </row>
    <row r="13" ht="20.1" customHeight="1" spans="1:8">
      <c r="A13" s="49" t="s">
        <v>100</v>
      </c>
      <c r="B13" s="49"/>
      <c r="C13" s="6"/>
      <c r="D13" s="6"/>
      <c r="E13" s="49" t="s">
        <v>101</v>
      </c>
      <c r="F13" s="6"/>
      <c r="G13" s="57"/>
      <c r="H13" s="57"/>
    </row>
    <row r="14" ht="20.1" customHeight="1" spans="1:8">
      <c r="A14" s="49" t="s">
        <v>102</v>
      </c>
      <c r="B14" s="49"/>
      <c r="C14" s="6"/>
      <c r="D14" s="6"/>
      <c r="E14" s="49" t="s">
        <v>103</v>
      </c>
      <c r="F14" s="6">
        <v>9926</v>
      </c>
      <c r="G14" s="6">
        <f>SUM(G15:G21)</f>
        <v>149</v>
      </c>
      <c r="H14" s="126">
        <f>G14/F14-1</f>
        <v>-0.984988917993149</v>
      </c>
    </row>
    <row r="15" ht="20.1" customHeight="1" spans="1:8">
      <c r="A15" s="49" t="s">
        <v>104</v>
      </c>
      <c r="B15" s="49"/>
      <c r="C15" s="6"/>
      <c r="D15" s="6"/>
      <c r="E15" s="49" t="s">
        <v>105</v>
      </c>
      <c r="F15" s="6">
        <v>9926</v>
      </c>
      <c r="G15" s="57">
        <v>29</v>
      </c>
      <c r="H15" s="126">
        <f>G15/F15-1</f>
        <v>-0.997078380012089</v>
      </c>
    </row>
    <row r="16" ht="20.1" customHeight="1" spans="1:8">
      <c r="A16" s="49" t="s">
        <v>106</v>
      </c>
      <c r="B16" s="49"/>
      <c r="C16" s="6"/>
      <c r="D16" s="6"/>
      <c r="E16" s="49" t="s">
        <v>107</v>
      </c>
      <c r="F16" s="6"/>
      <c r="G16" s="57"/>
      <c r="H16" s="57"/>
    </row>
    <row r="17" ht="19.5" customHeight="1" spans="1:8">
      <c r="A17" s="49" t="s">
        <v>108</v>
      </c>
      <c r="B17" s="49"/>
      <c r="C17" s="6"/>
      <c r="D17" s="6"/>
      <c r="E17" s="49" t="s">
        <v>109</v>
      </c>
      <c r="F17" s="6"/>
      <c r="G17" s="57"/>
      <c r="H17" s="57"/>
    </row>
    <row r="18" ht="20.1" customHeight="1" spans="1:8">
      <c r="A18" s="49" t="s">
        <v>110</v>
      </c>
      <c r="B18" s="49"/>
      <c r="C18" s="6"/>
      <c r="D18" s="6"/>
      <c r="E18" s="49" t="s">
        <v>111</v>
      </c>
      <c r="F18" s="6"/>
      <c r="G18" s="57"/>
      <c r="H18" s="57"/>
    </row>
    <row r="19" ht="20.1" customHeight="1" spans="1:8">
      <c r="A19" s="49" t="s">
        <v>112</v>
      </c>
      <c r="B19" s="49"/>
      <c r="C19" s="6"/>
      <c r="D19" s="6"/>
      <c r="E19" s="49" t="s">
        <v>113</v>
      </c>
      <c r="F19" s="6"/>
      <c r="G19" s="57"/>
      <c r="H19" s="57"/>
    </row>
    <row r="20" ht="20.1" customHeight="1" spans="1:8">
      <c r="A20" s="49" t="s">
        <v>114</v>
      </c>
      <c r="B20" s="49"/>
      <c r="C20" s="6"/>
      <c r="D20" s="6"/>
      <c r="E20" s="49" t="s">
        <v>115</v>
      </c>
      <c r="F20" s="6"/>
      <c r="G20" s="57">
        <v>120</v>
      </c>
      <c r="H20" s="57"/>
    </row>
    <row r="21" ht="20.1" customHeight="1" spans="1:8">
      <c r="A21" s="49" t="s">
        <v>116</v>
      </c>
      <c r="B21" s="49"/>
      <c r="C21" s="6"/>
      <c r="D21" s="6"/>
      <c r="E21" s="49" t="s">
        <v>117</v>
      </c>
      <c r="F21" s="6"/>
      <c r="G21" s="57"/>
      <c r="H21" s="57"/>
    </row>
    <row r="22" ht="20.1" customHeight="1" spans="1:8">
      <c r="A22" s="49" t="s">
        <v>118</v>
      </c>
      <c r="B22" s="49"/>
      <c r="C22" s="6"/>
      <c r="D22" s="6"/>
      <c r="E22" s="49" t="s">
        <v>119</v>
      </c>
      <c r="F22" s="6"/>
      <c r="G22" s="57"/>
      <c r="H22" s="57"/>
    </row>
    <row r="23" ht="20.1" customHeight="1" spans="1:8">
      <c r="A23" s="49" t="s">
        <v>120</v>
      </c>
      <c r="B23" s="49"/>
      <c r="C23" s="6"/>
      <c r="D23" s="6"/>
      <c r="E23" s="54" t="s">
        <v>121</v>
      </c>
      <c r="F23" s="6"/>
      <c r="G23" s="57"/>
      <c r="H23" s="57"/>
    </row>
    <row r="24" ht="20.1" customHeight="1" spans="1:8">
      <c r="A24" s="49" t="s">
        <v>122</v>
      </c>
      <c r="B24" s="49"/>
      <c r="C24" s="6"/>
      <c r="D24" s="6"/>
      <c r="E24" s="54" t="s">
        <v>123</v>
      </c>
      <c r="F24" s="6"/>
      <c r="G24" s="57"/>
      <c r="H24" s="57"/>
    </row>
    <row r="25" ht="20.1" customHeight="1" spans="1:8">
      <c r="A25" s="49" t="s">
        <v>124</v>
      </c>
      <c r="B25" s="49"/>
      <c r="C25" s="6"/>
      <c r="D25" s="6"/>
      <c r="E25" s="54" t="s">
        <v>125</v>
      </c>
      <c r="F25" s="6"/>
      <c r="G25" s="57"/>
      <c r="H25" s="57"/>
    </row>
    <row r="26" ht="20.1" customHeight="1" spans="1:8">
      <c r="A26" s="49" t="s">
        <v>126</v>
      </c>
      <c r="B26" s="49"/>
      <c r="C26" s="6"/>
      <c r="D26" s="6"/>
      <c r="E26" s="54" t="s">
        <v>127</v>
      </c>
      <c r="F26" s="6"/>
      <c r="G26" s="57"/>
      <c r="H26" s="57"/>
    </row>
    <row r="27" ht="21.75" customHeight="1" spans="1:8">
      <c r="A27" s="6"/>
      <c r="B27" s="6"/>
      <c r="C27" s="6"/>
      <c r="D27" s="6"/>
      <c r="E27" s="54" t="s">
        <v>128</v>
      </c>
      <c r="F27" s="6"/>
      <c r="G27" s="57"/>
      <c r="H27" s="57"/>
    </row>
    <row r="28" ht="21.75" customHeight="1" spans="1:8">
      <c r="A28" s="58"/>
      <c r="B28" s="58"/>
      <c r="C28" s="57"/>
      <c r="D28" s="57"/>
      <c r="E28" s="52" t="s">
        <v>129</v>
      </c>
      <c r="F28" s="6"/>
      <c r="G28" s="57"/>
      <c r="H28" s="57"/>
    </row>
    <row r="29" ht="21.75" customHeight="1" spans="1:8">
      <c r="A29" s="58"/>
      <c r="B29" s="58"/>
      <c r="C29" s="57"/>
      <c r="D29" s="57"/>
      <c r="E29" s="52" t="s">
        <v>130</v>
      </c>
      <c r="F29" s="6"/>
      <c r="G29" s="57"/>
      <c r="H29" s="57"/>
    </row>
    <row r="30" ht="21.75" customHeight="1" spans="1:8">
      <c r="A30" s="58"/>
      <c r="B30" s="58"/>
      <c r="C30" s="57"/>
      <c r="D30" s="57"/>
      <c r="E30" s="54" t="s">
        <v>131</v>
      </c>
      <c r="F30" s="6"/>
      <c r="G30" s="57"/>
      <c r="H30" s="57"/>
    </row>
    <row r="31" ht="21.75" customHeight="1" spans="1:8">
      <c r="A31" s="58"/>
      <c r="B31" s="58"/>
      <c r="C31" s="57"/>
      <c r="D31" s="57"/>
      <c r="E31" s="54" t="s">
        <v>132</v>
      </c>
      <c r="F31" s="6"/>
      <c r="G31" s="57"/>
      <c r="H31" s="57"/>
    </row>
    <row r="32" ht="21.75" customHeight="1" spans="1:8">
      <c r="A32" s="58"/>
      <c r="B32" s="58"/>
      <c r="C32" s="57"/>
      <c r="D32" s="57"/>
      <c r="E32" s="54" t="s">
        <v>133</v>
      </c>
      <c r="F32" s="6"/>
      <c r="G32" s="57"/>
      <c r="H32" s="57"/>
    </row>
    <row r="33" ht="21.75" customHeight="1" spans="1:8">
      <c r="A33" s="58"/>
      <c r="B33" s="58"/>
      <c r="C33" s="57"/>
      <c r="D33" s="57"/>
      <c r="E33" s="54" t="s">
        <v>134</v>
      </c>
      <c r="F33" s="6"/>
      <c r="G33" s="57"/>
      <c r="H33" s="57"/>
    </row>
    <row r="34" ht="21.75" customHeight="1" spans="1:8">
      <c r="A34" s="58"/>
      <c r="B34" s="58"/>
      <c r="C34" s="57"/>
      <c r="D34" s="57"/>
      <c r="E34" s="54" t="s">
        <v>135</v>
      </c>
      <c r="F34" s="6"/>
      <c r="G34" s="57"/>
      <c r="H34" s="57"/>
    </row>
    <row r="35" ht="21.75" customHeight="1" spans="1:8">
      <c r="A35" s="58"/>
      <c r="B35" s="58"/>
      <c r="C35" s="57"/>
      <c r="D35" s="57"/>
      <c r="E35" s="54" t="s">
        <v>136</v>
      </c>
      <c r="F35" s="6"/>
      <c r="G35" s="57"/>
      <c r="H35" s="57"/>
    </row>
    <row r="36" ht="21.75" customHeight="1" spans="1:8">
      <c r="A36" s="58"/>
      <c r="B36" s="58"/>
      <c r="C36" s="57"/>
      <c r="D36" s="57"/>
      <c r="E36" s="52" t="s">
        <v>137</v>
      </c>
      <c r="F36" s="6"/>
      <c r="G36" s="57"/>
      <c r="H36" s="57"/>
    </row>
    <row r="37" ht="21.75" customHeight="1" spans="1:8">
      <c r="A37" s="58"/>
      <c r="B37" s="58"/>
      <c r="C37" s="57"/>
      <c r="D37" s="57"/>
      <c r="E37" s="54" t="s">
        <v>138</v>
      </c>
      <c r="F37" s="6"/>
      <c r="G37" s="57"/>
      <c r="H37" s="57"/>
    </row>
    <row r="38" ht="21.75" customHeight="1" spans="1:8">
      <c r="A38" s="58"/>
      <c r="B38" s="58"/>
      <c r="C38" s="57"/>
      <c r="D38" s="57"/>
      <c r="E38" s="54" t="s">
        <v>139</v>
      </c>
      <c r="F38" s="6"/>
      <c r="G38" s="57"/>
      <c r="H38" s="57"/>
    </row>
    <row r="39" ht="21.75" customHeight="1" spans="1:8">
      <c r="A39" s="58"/>
      <c r="B39" s="58"/>
      <c r="C39" s="57"/>
      <c r="D39" s="57"/>
      <c r="E39" s="54" t="s">
        <v>140</v>
      </c>
      <c r="F39" s="6"/>
      <c r="G39" s="57"/>
      <c r="H39" s="57"/>
    </row>
    <row r="40" ht="21.75" customHeight="1" spans="1:8">
      <c r="A40" s="58"/>
      <c r="B40" s="58"/>
      <c r="C40" s="57"/>
      <c r="D40" s="57"/>
      <c r="E40" s="52" t="s">
        <v>141</v>
      </c>
      <c r="F40" s="6">
        <v>11</v>
      </c>
      <c r="G40" s="57">
        <v>5</v>
      </c>
      <c r="H40" s="126">
        <f>G40/F40-1</f>
        <v>-0.545454545454545</v>
      </c>
    </row>
    <row r="41" ht="21.75" customHeight="1" spans="1:8">
      <c r="A41" s="58"/>
      <c r="B41" s="58"/>
      <c r="C41" s="57"/>
      <c r="D41" s="57"/>
      <c r="E41" s="54" t="s">
        <v>142</v>
      </c>
      <c r="F41" s="6">
        <v>11</v>
      </c>
      <c r="G41" s="57">
        <v>5</v>
      </c>
      <c r="H41" s="126">
        <f>G41/F41-1</f>
        <v>-0.545454545454545</v>
      </c>
    </row>
    <row r="42" ht="21.75" customHeight="1" spans="1:8">
      <c r="A42" s="58"/>
      <c r="B42" s="58"/>
      <c r="C42" s="57"/>
      <c r="D42" s="57"/>
      <c r="E42" s="52" t="s">
        <v>143</v>
      </c>
      <c r="F42" s="6">
        <v>370</v>
      </c>
      <c r="G42" s="6">
        <f>SUM(G43:G45)</f>
        <v>297</v>
      </c>
      <c r="H42" s="126">
        <f>G42/F42-1</f>
        <v>-0.197297297297297</v>
      </c>
    </row>
    <row r="43" ht="21.75" customHeight="1" spans="1:8">
      <c r="A43" s="58"/>
      <c r="B43" s="58"/>
      <c r="C43" s="57"/>
      <c r="D43" s="57"/>
      <c r="E43" s="54" t="s">
        <v>144</v>
      </c>
      <c r="F43" s="6"/>
      <c r="G43" s="57"/>
      <c r="H43" s="57"/>
    </row>
    <row r="44" ht="21.75" customHeight="1" spans="1:8">
      <c r="A44" s="58"/>
      <c r="B44" s="58"/>
      <c r="C44" s="57"/>
      <c r="D44" s="57"/>
      <c r="E44" s="54" t="s">
        <v>145</v>
      </c>
      <c r="F44" s="6"/>
      <c r="G44" s="57"/>
      <c r="H44" s="126"/>
    </row>
    <row r="45" ht="21.75" customHeight="1" spans="1:8">
      <c r="A45" s="58"/>
      <c r="B45" s="58"/>
      <c r="C45" s="57"/>
      <c r="D45" s="57"/>
      <c r="E45" s="54" t="s">
        <v>146</v>
      </c>
      <c r="F45" s="6">
        <v>370</v>
      </c>
      <c r="G45" s="57">
        <v>297</v>
      </c>
      <c r="H45" s="126">
        <f>G45/F45-1</f>
        <v>-0.197297297297297</v>
      </c>
    </row>
    <row r="46" ht="21.75" customHeight="1" spans="1:8">
      <c r="A46" s="58"/>
      <c r="B46" s="58"/>
      <c r="C46" s="57"/>
      <c r="D46" s="57"/>
      <c r="E46" s="52" t="s">
        <v>147</v>
      </c>
      <c r="F46" s="6"/>
      <c r="G46" s="57"/>
      <c r="H46" s="57"/>
    </row>
    <row r="47" ht="21.75" customHeight="1" spans="1:8">
      <c r="A47" s="58"/>
      <c r="B47" s="58"/>
      <c r="C47" s="57"/>
      <c r="D47" s="57"/>
      <c r="E47" s="52" t="s">
        <v>148</v>
      </c>
      <c r="F47" s="6"/>
      <c r="G47" s="57"/>
      <c r="H47" s="57"/>
    </row>
    <row r="48" ht="21.75" customHeight="1" spans="1:8">
      <c r="A48" s="58"/>
      <c r="B48" s="58"/>
      <c r="C48" s="57"/>
      <c r="D48" s="57"/>
      <c r="E48" s="58"/>
      <c r="F48" s="6"/>
      <c r="G48" s="57"/>
      <c r="H48" s="57"/>
    </row>
    <row r="49" ht="21.75" customHeight="1" spans="1:8">
      <c r="A49" s="58"/>
      <c r="B49" s="58"/>
      <c r="C49" s="57"/>
      <c r="D49" s="57"/>
      <c r="E49" s="58"/>
      <c r="F49" s="6"/>
      <c r="G49" s="57"/>
      <c r="H49" s="57"/>
    </row>
    <row r="50" ht="21.75" customHeight="1" spans="1:8">
      <c r="A50" s="58" t="s">
        <v>81</v>
      </c>
      <c r="B50" s="58"/>
      <c r="C50" s="6">
        <f>SUM(C6:C26)</f>
        <v>0</v>
      </c>
      <c r="D50" s="6"/>
      <c r="E50" s="58" t="s">
        <v>82</v>
      </c>
      <c r="F50" s="6">
        <f>F6+F8+F11+F14+F22+F28+F36+F40+F42+F46+F47</f>
        <v>10307</v>
      </c>
      <c r="G50" s="6">
        <f>G6+G8+G11+G14+G22+G28+G36+G40+G42+G46+G47</f>
        <v>526</v>
      </c>
      <c r="H50" s="126">
        <f>G50/F50-1</f>
        <v>-0.948966721645484</v>
      </c>
    </row>
  </sheetData>
  <mergeCells count="9">
    <mergeCell ref="A2:H2"/>
    <mergeCell ref="A4:A5"/>
    <mergeCell ref="B4:B5"/>
    <mergeCell ref="C4:C5"/>
    <mergeCell ref="D4:D5"/>
    <mergeCell ref="E4:E5"/>
    <mergeCell ref="F4:F5"/>
    <mergeCell ref="G4:G5"/>
    <mergeCell ref="H4:H5"/>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H12" sqref="H12"/>
    </sheetView>
  </sheetViews>
  <sheetFormatPr defaultColWidth="9" defaultRowHeight="14.25" outlineLevelCol="5"/>
  <cols>
    <col min="1" max="1" width="53.625" customWidth="1"/>
    <col min="2" max="2" width="28.25" customWidth="1"/>
    <col min="3" max="3" width="30.875" customWidth="1"/>
    <col min="4" max="4" width="21.375" customWidth="1"/>
  </cols>
  <sheetData>
    <row r="1" spans="1:6">
      <c r="A1" s="154"/>
      <c r="B1" s="155"/>
      <c r="C1" s="155"/>
      <c r="D1" s="155"/>
      <c r="E1" s="155"/>
      <c r="F1" s="155"/>
    </row>
    <row r="2" ht="20.25" spans="1:6">
      <c r="A2" s="18" t="s">
        <v>149</v>
      </c>
      <c r="B2" s="18"/>
      <c r="C2" s="18"/>
      <c r="D2" s="18"/>
      <c r="E2" s="156"/>
      <c r="F2" s="156"/>
    </row>
    <row r="3" ht="32.25" customHeight="1" spans="1:6">
      <c r="A3" s="19"/>
      <c r="C3" s="19"/>
      <c r="D3" s="21" t="s">
        <v>30</v>
      </c>
      <c r="E3" s="19"/>
      <c r="F3" s="19"/>
    </row>
    <row r="4" ht="27" customHeight="1" spans="1:6">
      <c r="A4" s="157" t="s">
        <v>150</v>
      </c>
      <c r="B4" s="158" t="s">
        <v>33</v>
      </c>
      <c r="C4" s="159" t="s">
        <v>151</v>
      </c>
      <c r="D4" s="158" t="s">
        <v>33</v>
      </c>
      <c r="E4" s="160"/>
      <c r="F4" s="160"/>
    </row>
    <row r="5" ht="27" customHeight="1" spans="1:6">
      <c r="A5" s="161"/>
      <c r="B5" s="162"/>
      <c r="C5" s="159"/>
      <c r="D5" s="162"/>
      <c r="E5" s="163"/>
      <c r="F5" s="163"/>
    </row>
    <row r="6" ht="27" customHeight="1" spans="1:6">
      <c r="A6" s="164" t="s">
        <v>152</v>
      </c>
      <c r="B6" s="165"/>
      <c r="C6" s="27" t="s">
        <v>153</v>
      </c>
      <c r="D6" s="166"/>
      <c r="E6" s="160"/>
      <c r="F6" s="160"/>
    </row>
    <row r="7" ht="27" customHeight="1" spans="1:6">
      <c r="A7" s="164" t="s">
        <v>154</v>
      </c>
      <c r="B7" s="165"/>
      <c r="C7" s="27" t="s">
        <v>155</v>
      </c>
      <c r="D7" s="166"/>
      <c r="E7" s="160"/>
      <c r="F7" s="160"/>
    </row>
    <row r="8" ht="27" customHeight="1" spans="1:6">
      <c r="A8" s="164" t="s">
        <v>156</v>
      </c>
      <c r="B8" s="165"/>
      <c r="C8" s="27" t="s">
        <v>157</v>
      </c>
      <c r="D8" s="166"/>
      <c r="E8" s="160"/>
      <c r="F8" s="160"/>
    </row>
    <row r="9" ht="27" customHeight="1" spans="1:6">
      <c r="A9" s="164" t="s">
        <v>158</v>
      </c>
      <c r="B9" s="165"/>
      <c r="C9" s="27" t="s">
        <v>159</v>
      </c>
      <c r="D9" s="166"/>
      <c r="E9" s="160"/>
      <c r="F9" s="160"/>
    </row>
    <row r="10" ht="27" customHeight="1" spans="1:6">
      <c r="A10" s="164" t="s">
        <v>160</v>
      </c>
      <c r="B10" s="165"/>
      <c r="C10" s="27" t="s">
        <v>161</v>
      </c>
      <c r="D10" s="166"/>
      <c r="E10" s="160"/>
      <c r="F10" s="160"/>
    </row>
    <row r="11" ht="27" customHeight="1" spans="1:6">
      <c r="A11" s="167"/>
      <c r="B11" s="165"/>
      <c r="C11" s="27" t="s">
        <v>162</v>
      </c>
      <c r="D11" s="166"/>
      <c r="E11" s="160"/>
      <c r="F11" s="160"/>
    </row>
    <row r="12" ht="27" customHeight="1" spans="1:6">
      <c r="A12" s="164"/>
      <c r="B12" s="165"/>
      <c r="C12" s="27" t="s">
        <v>163</v>
      </c>
      <c r="D12" s="166"/>
      <c r="E12" s="160"/>
      <c r="F12" s="160"/>
    </row>
    <row r="13" ht="27" customHeight="1" spans="1:6">
      <c r="A13" s="164"/>
      <c r="B13" s="165"/>
      <c r="C13" s="27" t="s">
        <v>164</v>
      </c>
      <c r="D13" s="166"/>
      <c r="E13" s="160"/>
      <c r="F13" s="160"/>
    </row>
    <row r="14" ht="27" customHeight="1" spans="1:6">
      <c r="A14" s="164"/>
      <c r="B14" s="165"/>
      <c r="C14" s="27" t="s">
        <v>165</v>
      </c>
      <c r="D14" s="166"/>
      <c r="E14" s="160"/>
      <c r="F14" s="160"/>
    </row>
    <row r="15" ht="27" customHeight="1" spans="1:6">
      <c r="A15" s="164"/>
      <c r="B15" s="165"/>
      <c r="C15" s="27" t="s">
        <v>166</v>
      </c>
      <c r="D15" s="166"/>
      <c r="E15" s="160"/>
      <c r="F15" s="160"/>
    </row>
    <row r="16" ht="27" customHeight="1" spans="1:4">
      <c r="A16" s="164"/>
      <c r="B16" s="165"/>
      <c r="C16" s="27" t="s">
        <v>167</v>
      </c>
      <c r="D16" s="168"/>
    </row>
    <row r="17" ht="27" customHeight="1" spans="1:4">
      <c r="A17" s="164"/>
      <c r="B17" s="165"/>
      <c r="C17" s="27"/>
      <c r="D17" s="168"/>
    </row>
    <row r="18" ht="27" customHeight="1" spans="1:4">
      <c r="A18" s="167" t="s">
        <v>168</v>
      </c>
      <c r="B18" s="165">
        <v>0</v>
      </c>
      <c r="C18" s="22" t="s">
        <v>169</v>
      </c>
      <c r="D18" s="168">
        <v>0</v>
      </c>
    </row>
  </sheetData>
  <mergeCells count="5">
    <mergeCell ref="A2:D2"/>
    <mergeCell ref="A4:A5"/>
    <mergeCell ref="B4:B5"/>
    <mergeCell ref="C4:C5"/>
    <mergeCell ref="D4:D5"/>
  </mergeCell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topLeftCell="A28" workbookViewId="0">
      <selection activeCell="H17" sqref="H17"/>
    </sheetView>
  </sheetViews>
  <sheetFormatPr defaultColWidth="9" defaultRowHeight="12" outlineLevelCol="7"/>
  <cols>
    <col min="1" max="1" width="50" style="1" customWidth="1"/>
    <col min="2" max="2" width="25.625" style="12" customWidth="1"/>
    <col min="3" max="3" width="16.75" style="1" customWidth="1"/>
    <col min="4" max="4" width="13.625" style="1" customWidth="1"/>
    <col min="5" max="5" width="41.125" style="1" customWidth="1"/>
    <col min="6" max="6" width="21.25" style="1" customWidth="1"/>
    <col min="7" max="7" width="15.75" style="1" customWidth="1"/>
    <col min="8" max="8" width="12.875" style="1" customWidth="1"/>
    <col min="9" max="16384" width="9" style="1"/>
  </cols>
  <sheetData>
    <row r="1" ht="14.25" customHeight="1" spans="1:8">
      <c r="A1" s="2" t="s">
        <v>170</v>
      </c>
      <c r="B1" s="2"/>
      <c r="C1" s="2"/>
      <c r="D1" s="2"/>
      <c r="E1" s="2"/>
      <c r="F1" s="2"/>
      <c r="G1" s="2"/>
      <c r="H1" s="2"/>
    </row>
    <row r="2" ht="42.75" customHeight="1" spans="1:8">
      <c r="A2" s="2"/>
      <c r="B2" s="2"/>
      <c r="C2" s="2"/>
      <c r="D2" s="2"/>
      <c r="E2" s="2"/>
      <c r="F2" s="2"/>
      <c r="G2" s="2"/>
      <c r="H2" s="2"/>
    </row>
    <row r="3" ht="24" customHeight="1" spans="8:8">
      <c r="H3" s="13" t="s">
        <v>30</v>
      </c>
    </row>
    <row r="4" ht="29.25" customHeight="1" spans="1:8">
      <c r="A4" s="144" t="s">
        <v>171</v>
      </c>
      <c r="B4" s="145" t="s">
        <v>32</v>
      </c>
      <c r="C4" s="146" t="s">
        <v>33</v>
      </c>
      <c r="D4" s="146" t="s">
        <v>34</v>
      </c>
      <c r="E4" s="144" t="s">
        <v>35</v>
      </c>
      <c r="F4" s="145" t="s">
        <v>172</v>
      </c>
      <c r="G4" s="146" t="s">
        <v>173</v>
      </c>
      <c r="H4" s="147" t="s">
        <v>34</v>
      </c>
    </row>
    <row r="5" ht="29.25" customHeight="1" spans="1:8">
      <c r="A5" s="148"/>
      <c r="B5" s="149"/>
      <c r="C5" s="150"/>
      <c r="D5" s="150"/>
      <c r="E5" s="151"/>
      <c r="F5" s="152"/>
      <c r="G5" s="150"/>
      <c r="H5" s="147"/>
    </row>
    <row r="6" ht="29.25" customHeight="1" spans="1:8">
      <c r="A6" s="5" t="s">
        <v>174</v>
      </c>
      <c r="B6" s="6">
        <f>B10+B14+B18+B22+B26+B30+B34+B38</f>
        <v>205045</v>
      </c>
      <c r="C6" s="6">
        <v>153012</v>
      </c>
      <c r="D6" s="15">
        <f>C6/B6-1</f>
        <v>-0.253763807944598</v>
      </c>
      <c r="E6" s="5" t="s">
        <v>175</v>
      </c>
      <c r="F6" s="6">
        <f>F7+F11+F15+F19+F22+F25+F28+F32</f>
        <v>86214</v>
      </c>
      <c r="G6" s="6">
        <f>G7+G11+G15+G19+G22+G25+G28+G32</f>
        <v>109751</v>
      </c>
      <c r="H6" s="15">
        <f>G6/F6-1</f>
        <v>0.27300670424757</v>
      </c>
    </row>
    <row r="7" ht="29.25" customHeight="1" spans="1:8">
      <c r="A7" s="5" t="s">
        <v>176</v>
      </c>
      <c r="B7" s="6">
        <v>174459</v>
      </c>
      <c r="C7" s="6">
        <v>105341</v>
      </c>
      <c r="D7" s="15">
        <f t="shared" ref="D7:D41" si="0">C7/B7-1</f>
        <v>-0.396184776938994</v>
      </c>
      <c r="E7" s="5" t="s">
        <v>177</v>
      </c>
      <c r="F7" s="6">
        <f>SUM(F8:F10)</f>
        <v>57175</v>
      </c>
      <c r="G7" s="6">
        <f>SUM(G8:G10)</f>
        <v>75396</v>
      </c>
      <c r="H7" s="15">
        <f t="shared" ref="H7:H33" si="1">G7/F7-1</f>
        <v>0.3186882378662</v>
      </c>
    </row>
    <row r="8" ht="29.25" customHeight="1" spans="1:8">
      <c r="A8" s="5" t="s">
        <v>178</v>
      </c>
      <c r="B8" s="6">
        <v>18938</v>
      </c>
      <c r="C8" s="6">
        <v>24982</v>
      </c>
      <c r="D8" s="15">
        <f t="shared" si="0"/>
        <v>0.319146689196325</v>
      </c>
      <c r="E8" s="5" t="s">
        <v>179</v>
      </c>
      <c r="F8" s="6">
        <v>55249</v>
      </c>
      <c r="G8" s="6">
        <v>62399</v>
      </c>
      <c r="H8" s="15">
        <f t="shared" si="1"/>
        <v>0.129414107042661</v>
      </c>
    </row>
    <row r="9" ht="29.25" customHeight="1" spans="1:8">
      <c r="A9" s="5" t="s">
        <v>180</v>
      </c>
      <c r="B9" s="6">
        <v>11648</v>
      </c>
      <c r="C9" s="6">
        <v>22689</v>
      </c>
      <c r="D9" s="15">
        <f t="shared" si="0"/>
        <v>0.947888049450549</v>
      </c>
      <c r="E9" s="5" t="s">
        <v>181</v>
      </c>
      <c r="F9" s="6"/>
      <c r="G9" s="6"/>
      <c r="H9" s="15"/>
    </row>
    <row r="10" ht="29.25" customHeight="1" spans="1:8">
      <c r="A10" s="5" t="s">
        <v>182</v>
      </c>
      <c r="B10" s="6">
        <f>SUM(B11:B13)</f>
        <v>166856</v>
      </c>
      <c r="C10" s="6">
        <f>SUM(C11:C13)</f>
        <v>112783</v>
      </c>
      <c r="D10" s="15">
        <f t="shared" si="0"/>
        <v>-0.324069856642854</v>
      </c>
      <c r="E10" s="5" t="s">
        <v>183</v>
      </c>
      <c r="F10" s="6">
        <v>1926</v>
      </c>
      <c r="G10" s="6">
        <v>12997</v>
      </c>
      <c r="H10" s="15">
        <f t="shared" si="1"/>
        <v>5.74818276220145</v>
      </c>
    </row>
    <row r="11" ht="29.25" customHeight="1" spans="1:8">
      <c r="A11" s="5" t="s">
        <v>176</v>
      </c>
      <c r="B11" s="6">
        <v>152599</v>
      </c>
      <c r="C11" s="6">
        <v>85645</v>
      </c>
      <c r="D11" s="15">
        <f t="shared" si="0"/>
        <v>-0.438757790024836</v>
      </c>
      <c r="E11" s="5" t="s">
        <v>184</v>
      </c>
      <c r="F11" s="6">
        <f>SUM(F12:F14)</f>
        <v>10874</v>
      </c>
      <c r="G11" s="6">
        <f>SUM(G12:G14)</f>
        <v>11727</v>
      </c>
      <c r="H11" s="15"/>
    </row>
    <row r="12" ht="29.25" customHeight="1" spans="1:8">
      <c r="A12" s="5" t="s">
        <v>178</v>
      </c>
      <c r="B12" s="6">
        <v>3226</v>
      </c>
      <c r="C12" s="6">
        <v>5145</v>
      </c>
      <c r="D12" s="15">
        <f t="shared" si="0"/>
        <v>0.594854308741475</v>
      </c>
      <c r="E12" s="5" t="s">
        <v>179</v>
      </c>
      <c r="F12" s="6">
        <v>10874</v>
      </c>
      <c r="G12" s="6">
        <v>11727</v>
      </c>
      <c r="H12" s="15"/>
    </row>
    <row r="13" ht="29.25" customHeight="1" spans="1:8">
      <c r="A13" s="5" t="s">
        <v>185</v>
      </c>
      <c r="B13" s="6">
        <v>11031</v>
      </c>
      <c r="C13" s="6">
        <v>21993</v>
      </c>
      <c r="D13" s="15">
        <f t="shared" si="0"/>
        <v>0.993744900734294</v>
      </c>
      <c r="E13" s="5" t="s">
        <v>181</v>
      </c>
      <c r="F13" s="6"/>
      <c r="G13" s="6"/>
      <c r="H13" s="15"/>
    </row>
    <row r="14" ht="29.25" customHeight="1" spans="1:8">
      <c r="A14" s="5" t="s">
        <v>186</v>
      </c>
      <c r="B14" s="6">
        <f>SUM(B15:B17)</f>
        <v>10948</v>
      </c>
      <c r="C14" s="6">
        <f>SUM(C15:C17)</f>
        <v>13537</v>
      </c>
      <c r="D14" s="15"/>
      <c r="E14" s="5" t="s">
        <v>183</v>
      </c>
      <c r="F14" s="6"/>
      <c r="G14" s="6"/>
      <c r="H14" s="15"/>
    </row>
    <row r="15" ht="29.25" customHeight="1" spans="1:8">
      <c r="A15" s="5" t="s">
        <v>176</v>
      </c>
      <c r="B15" s="6">
        <v>9413</v>
      </c>
      <c r="C15" s="6">
        <v>9131</v>
      </c>
      <c r="D15" s="15"/>
      <c r="E15" s="5" t="s">
        <v>187</v>
      </c>
      <c r="F15" s="6">
        <f>SUM(F16:F18)</f>
        <v>549</v>
      </c>
      <c r="G15" s="6">
        <f>SUM(G16:G18)</f>
        <v>488</v>
      </c>
      <c r="H15" s="15">
        <f t="shared" si="1"/>
        <v>-0.111111111111111</v>
      </c>
    </row>
    <row r="16" ht="29.25" customHeight="1" spans="1:8">
      <c r="A16" s="5" t="s">
        <v>178</v>
      </c>
      <c r="B16" s="6">
        <v>1523</v>
      </c>
      <c r="C16" s="6">
        <v>4391</v>
      </c>
      <c r="D16" s="15"/>
      <c r="E16" s="5" t="s">
        <v>179</v>
      </c>
      <c r="F16" s="6">
        <v>545</v>
      </c>
      <c r="G16" s="6">
        <v>231</v>
      </c>
      <c r="H16" s="15">
        <f t="shared" si="1"/>
        <v>-0.576146788990826</v>
      </c>
    </row>
    <row r="17" ht="29.25" customHeight="1" spans="1:8">
      <c r="A17" s="5" t="s">
        <v>185</v>
      </c>
      <c r="B17" s="6">
        <v>12</v>
      </c>
      <c r="C17" s="6">
        <v>15</v>
      </c>
      <c r="D17" s="15"/>
      <c r="E17" s="5" t="s">
        <v>181</v>
      </c>
      <c r="F17" s="6"/>
      <c r="G17" s="6"/>
      <c r="H17" s="15"/>
    </row>
    <row r="18" ht="29.25" customHeight="1" spans="1:8">
      <c r="A18" s="5" t="s">
        <v>188</v>
      </c>
      <c r="B18" s="6">
        <f>SUM(B19:B21)</f>
        <v>735</v>
      </c>
      <c r="C18" s="6">
        <f>SUM(C19:C21)</f>
        <v>1014</v>
      </c>
      <c r="D18" s="15">
        <f t="shared" si="0"/>
        <v>0.379591836734694</v>
      </c>
      <c r="E18" s="5" t="s">
        <v>183</v>
      </c>
      <c r="F18" s="6">
        <v>4</v>
      </c>
      <c r="G18" s="6">
        <v>257</v>
      </c>
      <c r="H18" s="15">
        <f t="shared" si="1"/>
        <v>63.25</v>
      </c>
    </row>
    <row r="19" ht="29.25" customHeight="1" spans="1:8">
      <c r="A19" s="5" t="s">
        <v>176</v>
      </c>
      <c r="B19" s="6">
        <v>335</v>
      </c>
      <c r="C19" s="6">
        <v>358</v>
      </c>
      <c r="D19" s="15">
        <f t="shared" si="0"/>
        <v>0.0686567164179104</v>
      </c>
      <c r="E19" s="5" t="s">
        <v>189</v>
      </c>
      <c r="F19" s="6">
        <f>SUM(F20:F21)</f>
        <v>4077</v>
      </c>
      <c r="G19" s="6">
        <f>SUM(G20:G21)</f>
        <v>5176</v>
      </c>
      <c r="H19" s="15">
        <f t="shared" si="1"/>
        <v>0.269560951680157</v>
      </c>
    </row>
    <row r="20" ht="29.25" customHeight="1" spans="1:8">
      <c r="A20" s="5" t="s">
        <v>178</v>
      </c>
      <c r="B20" s="6">
        <v>266</v>
      </c>
      <c r="C20" s="6">
        <v>510</v>
      </c>
      <c r="D20" s="15">
        <f t="shared" si="0"/>
        <v>0.917293233082707</v>
      </c>
      <c r="E20" s="5" t="s">
        <v>190</v>
      </c>
      <c r="F20" s="6">
        <v>4027</v>
      </c>
      <c r="G20" s="6">
        <v>5110</v>
      </c>
      <c r="H20" s="15">
        <f t="shared" si="1"/>
        <v>0.268934690836851</v>
      </c>
    </row>
    <row r="21" ht="29.25" customHeight="1" spans="1:8">
      <c r="A21" s="5" t="s">
        <v>185</v>
      </c>
      <c r="B21" s="6">
        <v>134</v>
      </c>
      <c r="C21" s="6">
        <v>146</v>
      </c>
      <c r="D21" s="15">
        <f t="shared" si="0"/>
        <v>0.0895522388059702</v>
      </c>
      <c r="E21" s="5" t="s">
        <v>191</v>
      </c>
      <c r="F21" s="6">
        <v>50</v>
      </c>
      <c r="G21" s="6">
        <v>66</v>
      </c>
      <c r="H21" s="15">
        <f t="shared" si="1"/>
        <v>0.32</v>
      </c>
    </row>
    <row r="22" s="143" customFormat="1" ht="29.25" customHeight="1" spans="1:8">
      <c r="A22" s="153" t="s">
        <v>192</v>
      </c>
      <c r="B22" s="6">
        <f>SUM(B23:B25)</f>
        <v>9066</v>
      </c>
      <c r="C22" s="6">
        <f>SUM(C23:C25)</f>
        <v>7060</v>
      </c>
      <c r="D22" s="15">
        <f t="shared" si="0"/>
        <v>-0.221266269578645</v>
      </c>
      <c r="E22" s="153" t="s">
        <v>193</v>
      </c>
      <c r="F22" s="6">
        <f>SUM(F23:F24)</f>
        <v>13065</v>
      </c>
      <c r="G22" s="6">
        <f>SUM(G23:G24)</f>
        <v>16290</v>
      </c>
      <c r="H22" s="15">
        <f t="shared" si="1"/>
        <v>0.246842709529277</v>
      </c>
    </row>
    <row r="23" ht="29.25" customHeight="1" spans="1:8">
      <c r="A23" s="5" t="s">
        <v>176</v>
      </c>
      <c r="B23" s="6">
        <v>6543</v>
      </c>
      <c r="C23" s="6">
        <v>4495</v>
      </c>
      <c r="D23" s="15">
        <f t="shared" si="0"/>
        <v>-0.313006266238728</v>
      </c>
      <c r="E23" s="5" t="s">
        <v>190</v>
      </c>
      <c r="F23" s="6">
        <v>11789</v>
      </c>
      <c r="G23" s="6">
        <v>14904</v>
      </c>
      <c r="H23" s="15">
        <f t="shared" si="1"/>
        <v>0.26422936635847</v>
      </c>
    </row>
    <row r="24" ht="29.25" customHeight="1" spans="1:8">
      <c r="A24" s="5" t="s">
        <v>178</v>
      </c>
      <c r="B24" s="6">
        <v>2276</v>
      </c>
      <c r="C24" s="6">
        <v>2276</v>
      </c>
      <c r="D24" s="15">
        <f t="shared" si="0"/>
        <v>0</v>
      </c>
      <c r="E24" s="5" t="s">
        <v>191</v>
      </c>
      <c r="F24" s="6">
        <v>1276</v>
      </c>
      <c r="G24" s="6">
        <v>1386</v>
      </c>
      <c r="H24" s="15">
        <f t="shared" si="1"/>
        <v>0.0862068965517242</v>
      </c>
    </row>
    <row r="25" ht="29.25" customHeight="1" spans="1:8">
      <c r="A25" s="5" t="s">
        <v>194</v>
      </c>
      <c r="B25" s="6">
        <v>247</v>
      </c>
      <c r="C25" s="6">
        <v>289</v>
      </c>
      <c r="D25" s="15">
        <f t="shared" si="0"/>
        <v>0.17004048582996</v>
      </c>
      <c r="E25" s="5" t="s">
        <v>195</v>
      </c>
      <c r="F25" s="6">
        <f>SUM(F26:F27)</f>
        <v>61</v>
      </c>
      <c r="G25" s="6">
        <f>SUM(G26:G27)</f>
        <v>217</v>
      </c>
      <c r="H25" s="15">
        <f t="shared" si="1"/>
        <v>2.55737704918033</v>
      </c>
    </row>
    <row r="26" ht="29.25" customHeight="1" spans="1:8">
      <c r="A26" s="5" t="s">
        <v>196</v>
      </c>
      <c r="B26" s="6">
        <f>SUM(B27:B29)</f>
        <v>16638</v>
      </c>
      <c r="C26" s="6">
        <f>SUM(C27:C29)</f>
        <v>17761</v>
      </c>
      <c r="D26" s="15">
        <f t="shared" si="0"/>
        <v>0.0674960932804423</v>
      </c>
      <c r="E26" s="5" t="s">
        <v>197</v>
      </c>
      <c r="F26" s="6">
        <v>57</v>
      </c>
      <c r="G26" s="6">
        <v>211</v>
      </c>
      <c r="H26" s="15">
        <f t="shared" si="1"/>
        <v>2.70175438596491</v>
      </c>
    </row>
    <row r="27" ht="29.25" customHeight="1" spans="1:8">
      <c r="A27" s="5" t="s">
        <v>176</v>
      </c>
      <c r="B27" s="6">
        <v>4810</v>
      </c>
      <c r="C27" s="6">
        <v>4911</v>
      </c>
      <c r="D27" s="15">
        <f t="shared" si="0"/>
        <v>0.020997920997921</v>
      </c>
      <c r="E27" s="5" t="s">
        <v>198</v>
      </c>
      <c r="F27" s="6">
        <v>4</v>
      </c>
      <c r="G27" s="6">
        <v>6</v>
      </c>
      <c r="H27" s="15">
        <f t="shared" si="1"/>
        <v>0.5</v>
      </c>
    </row>
    <row r="28" ht="29.25" customHeight="1" spans="1:8">
      <c r="A28" s="5" t="s">
        <v>178</v>
      </c>
      <c r="B28" s="6">
        <v>11643</v>
      </c>
      <c r="C28" s="6">
        <v>12655</v>
      </c>
      <c r="D28" s="15">
        <f t="shared" si="0"/>
        <v>0.0869191789057804</v>
      </c>
      <c r="E28" s="5" t="s">
        <v>199</v>
      </c>
      <c r="F28" s="6">
        <f>SUM(F29:F31)</f>
        <v>213</v>
      </c>
      <c r="G28" s="6">
        <f>SUM(G29:G31)</f>
        <v>195</v>
      </c>
      <c r="H28" s="15">
        <f t="shared" si="1"/>
        <v>-0.0845070422535211</v>
      </c>
    </row>
    <row r="29" ht="29.25" customHeight="1" spans="1:8">
      <c r="A29" s="5" t="s">
        <v>200</v>
      </c>
      <c r="B29" s="6">
        <v>185</v>
      </c>
      <c r="C29" s="6">
        <v>195</v>
      </c>
      <c r="D29" s="15">
        <f t="shared" si="0"/>
        <v>0.0540540540540539</v>
      </c>
      <c r="E29" s="5" t="s">
        <v>201</v>
      </c>
      <c r="F29" s="6">
        <v>77</v>
      </c>
      <c r="G29" s="6">
        <v>47</v>
      </c>
      <c r="H29" s="15">
        <f t="shared" si="1"/>
        <v>-0.38961038961039</v>
      </c>
    </row>
    <row r="30" ht="29.25" customHeight="1" spans="1:8">
      <c r="A30" s="5" t="s">
        <v>202</v>
      </c>
      <c r="B30" s="6">
        <f>SUM(B31:B33)</f>
        <v>213</v>
      </c>
      <c r="C30" s="6">
        <f>SUM(C31:C33)</f>
        <v>232</v>
      </c>
      <c r="D30" s="15">
        <f t="shared" si="0"/>
        <v>0.0892018779342723</v>
      </c>
      <c r="E30" s="5" t="s">
        <v>203</v>
      </c>
      <c r="F30" s="6"/>
      <c r="G30" s="6"/>
      <c r="H30" s="15"/>
    </row>
    <row r="31" ht="29.25" customHeight="1" spans="1:8">
      <c r="A31" s="5" t="s">
        <v>176</v>
      </c>
      <c r="B31" s="6">
        <v>196</v>
      </c>
      <c r="C31" s="6">
        <v>217</v>
      </c>
      <c r="D31" s="15">
        <f t="shared" si="0"/>
        <v>0.107142857142857</v>
      </c>
      <c r="E31" s="5" t="s">
        <v>204</v>
      </c>
      <c r="F31" s="6">
        <v>136</v>
      </c>
      <c r="G31" s="6">
        <v>148</v>
      </c>
      <c r="H31" s="15"/>
    </row>
    <row r="32" ht="29.25" customHeight="1" spans="1:8">
      <c r="A32" s="5" t="s">
        <v>178</v>
      </c>
      <c r="B32" s="6">
        <v>5</v>
      </c>
      <c r="C32" s="6">
        <v>5</v>
      </c>
      <c r="D32" s="15">
        <f t="shared" si="0"/>
        <v>0</v>
      </c>
      <c r="E32" s="5" t="s">
        <v>205</v>
      </c>
      <c r="F32" s="6">
        <f>SUM(F33:F34)</f>
        <v>200</v>
      </c>
      <c r="G32" s="6">
        <f>SUM(G33:G34)</f>
        <v>262</v>
      </c>
      <c r="H32" s="15">
        <f t="shared" si="1"/>
        <v>0.31</v>
      </c>
    </row>
    <row r="33" ht="29.25" customHeight="1" spans="1:8">
      <c r="A33" s="5" t="s">
        <v>206</v>
      </c>
      <c r="B33" s="6">
        <v>12</v>
      </c>
      <c r="C33" s="6">
        <v>10</v>
      </c>
      <c r="D33" s="15">
        <f t="shared" si="0"/>
        <v>-0.166666666666667</v>
      </c>
      <c r="E33" s="5" t="s">
        <v>207</v>
      </c>
      <c r="F33" s="6">
        <v>200</v>
      </c>
      <c r="G33" s="6">
        <v>262</v>
      </c>
      <c r="H33" s="15">
        <f t="shared" si="1"/>
        <v>0.31</v>
      </c>
    </row>
    <row r="34" ht="29.25" customHeight="1" spans="1:8">
      <c r="A34" s="5" t="s">
        <v>208</v>
      </c>
      <c r="B34" s="6">
        <f>SUM(B35:B37)</f>
        <v>389</v>
      </c>
      <c r="C34" s="6">
        <f>SUM(C35:C37)</f>
        <v>418</v>
      </c>
      <c r="D34" s="15">
        <f t="shared" si="0"/>
        <v>0.0745501285347043</v>
      </c>
      <c r="E34" s="5" t="s">
        <v>209</v>
      </c>
      <c r="F34" s="6"/>
      <c r="G34" s="6"/>
      <c r="H34" s="15"/>
    </row>
    <row r="35" ht="29.25" customHeight="1" spans="1:8">
      <c r="A35" s="5" t="s">
        <v>176</v>
      </c>
      <c r="B35" s="6">
        <v>367</v>
      </c>
      <c r="C35" s="6">
        <v>386</v>
      </c>
      <c r="D35" s="15">
        <f t="shared" si="0"/>
        <v>0.0517711171662125</v>
      </c>
      <c r="E35" s="8"/>
      <c r="F35" s="8"/>
      <c r="G35" s="6"/>
      <c r="H35" s="8"/>
    </row>
    <row r="36" ht="29.25" customHeight="1" spans="1:8">
      <c r="A36" s="5" t="s">
        <v>178</v>
      </c>
      <c r="B36" s="6"/>
      <c r="C36" s="6"/>
      <c r="D36" s="15"/>
      <c r="E36" s="8"/>
      <c r="F36" s="8"/>
      <c r="G36" s="6"/>
      <c r="H36" s="8"/>
    </row>
    <row r="37" ht="29.25" customHeight="1" spans="1:8">
      <c r="A37" s="5" t="s">
        <v>210</v>
      </c>
      <c r="B37" s="6">
        <v>22</v>
      </c>
      <c r="C37" s="6">
        <v>32</v>
      </c>
      <c r="D37" s="15">
        <f t="shared" si="0"/>
        <v>0.454545454545455</v>
      </c>
      <c r="E37" s="8"/>
      <c r="F37" s="8"/>
      <c r="G37" s="6"/>
      <c r="H37" s="8"/>
    </row>
    <row r="38" ht="29.25" customHeight="1" spans="1:8">
      <c r="A38" s="5" t="s">
        <v>211</v>
      </c>
      <c r="B38" s="6">
        <f>SUM(B39:B41)</f>
        <v>200</v>
      </c>
      <c r="C38" s="6">
        <f>SUM(C39:C41)</f>
        <v>209</v>
      </c>
      <c r="D38" s="15">
        <f t="shared" si="0"/>
        <v>0.0449999999999999</v>
      </c>
      <c r="E38" s="8"/>
      <c r="F38" s="8"/>
      <c r="G38" s="16"/>
      <c r="H38" s="8"/>
    </row>
    <row r="39" ht="29.25" customHeight="1" spans="1:8">
      <c r="A39" s="5" t="s">
        <v>176</v>
      </c>
      <c r="B39" s="6">
        <v>196</v>
      </c>
      <c r="C39" s="6">
        <v>204</v>
      </c>
      <c r="D39" s="15">
        <f t="shared" si="0"/>
        <v>0.0408163265306123</v>
      </c>
      <c r="E39" s="8"/>
      <c r="F39" s="8"/>
      <c r="G39" s="8"/>
      <c r="H39" s="8"/>
    </row>
    <row r="40" ht="29.25" customHeight="1" spans="1:8">
      <c r="A40" s="5" t="s">
        <v>178</v>
      </c>
      <c r="B40" s="6"/>
      <c r="C40" s="6"/>
      <c r="D40" s="15"/>
      <c r="E40" s="8"/>
      <c r="F40" s="8"/>
      <c r="G40" s="8"/>
      <c r="H40" s="8"/>
    </row>
    <row r="41" ht="25.5" customHeight="1" spans="1:8">
      <c r="A41" s="5" t="s">
        <v>212</v>
      </c>
      <c r="B41" s="6">
        <v>4</v>
      </c>
      <c r="C41" s="6">
        <v>5</v>
      </c>
      <c r="D41" s="15">
        <f t="shared" si="0"/>
        <v>0.25</v>
      </c>
      <c r="E41" s="8"/>
      <c r="F41" s="8"/>
      <c r="G41" s="8"/>
      <c r="H41" s="8"/>
    </row>
    <row r="42" ht="13.5" spans="3:3">
      <c r="C42" s="17"/>
    </row>
    <row r="43" ht="13.5" spans="3:3">
      <c r="C43" s="17"/>
    </row>
    <row r="44" ht="13.5" spans="3:3">
      <c r="C44" s="17"/>
    </row>
    <row r="45" ht="13.5" spans="3:3">
      <c r="C45" s="17"/>
    </row>
    <row r="46" ht="13.5" spans="3:3">
      <c r="C46" s="17"/>
    </row>
    <row r="47" ht="13.5" spans="3:3">
      <c r="C47" s="17"/>
    </row>
    <row r="48" ht="13.5" spans="3:3">
      <c r="C48" s="17"/>
    </row>
    <row r="49" ht="13.5" spans="3:3">
      <c r="C49" s="17"/>
    </row>
  </sheetData>
  <mergeCells count="9">
    <mergeCell ref="A4:A5"/>
    <mergeCell ref="B4:B5"/>
    <mergeCell ref="C4:C5"/>
    <mergeCell ref="D4:D5"/>
    <mergeCell ref="E4:E5"/>
    <mergeCell ref="F4:F5"/>
    <mergeCell ref="G4:G5"/>
    <mergeCell ref="H4:H5"/>
    <mergeCell ref="A1:H2"/>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25"/>
  <sheetViews>
    <sheetView topLeftCell="A4" workbookViewId="0">
      <selection activeCell="B13" sqref="B13"/>
    </sheetView>
  </sheetViews>
  <sheetFormatPr defaultColWidth="9" defaultRowHeight="12" outlineLevelCol="2"/>
  <cols>
    <col min="1" max="1" width="46.375" style="1" customWidth="1"/>
    <col min="2" max="2" width="26.125" style="1" customWidth="1"/>
    <col min="3" max="3" width="24.875" style="1" customWidth="1"/>
    <col min="4" max="16384" width="9" style="1"/>
  </cols>
  <sheetData>
    <row r="2" ht="42.75" customHeight="1" spans="1:3">
      <c r="A2" s="2" t="s">
        <v>213</v>
      </c>
      <c r="B2" s="2"/>
      <c r="C2" s="2"/>
    </row>
    <row r="3" ht="14.25" spans="1:3">
      <c r="A3" s="138"/>
      <c r="C3" s="3" t="s">
        <v>30</v>
      </c>
    </row>
    <row r="4" ht="42.75" customHeight="1" spans="1:3">
      <c r="A4" s="139" t="s">
        <v>171</v>
      </c>
      <c r="B4" s="139" t="s">
        <v>32</v>
      </c>
      <c r="C4" s="139" t="s">
        <v>33</v>
      </c>
    </row>
    <row r="5" ht="24.95" customHeight="1" spans="1:3">
      <c r="A5" s="5" t="s">
        <v>214</v>
      </c>
      <c r="B5" s="140">
        <f>SUM(B6:B13)</f>
        <v>336260</v>
      </c>
      <c r="C5" s="141">
        <v>379521</v>
      </c>
    </row>
    <row r="6" ht="24.95" customHeight="1" spans="1:3">
      <c r="A6" s="5" t="s">
        <v>215</v>
      </c>
      <c r="B6" s="140">
        <v>289260</v>
      </c>
      <c r="C6" s="141">
        <v>326647</v>
      </c>
    </row>
    <row r="7" ht="24.95" customHeight="1" spans="1:3">
      <c r="A7" s="5" t="s">
        <v>216</v>
      </c>
      <c r="B7" s="140">
        <v>681</v>
      </c>
      <c r="C7" s="141">
        <v>2490</v>
      </c>
    </row>
    <row r="8" ht="24.95" customHeight="1" spans="1:3">
      <c r="A8" s="5" t="s">
        <v>217</v>
      </c>
      <c r="B8" s="140">
        <v>6679</v>
      </c>
      <c r="C8" s="141">
        <v>7205</v>
      </c>
    </row>
    <row r="9" ht="24.95" customHeight="1" spans="1:3">
      <c r="A9" s="5" t="s">
        <v>218</v>
      </c>
      <c r="B9" s="140">
        <v>17339</v>
      </c>
      <c r="C9" s="141">
        <v>19222</v>
      </c>
    </row>
    <row r="10" ht="24.95" customHeight="1" spans="1:3">
      <c r="A10" s="5" t="s">
        <v>219</v>
      </c>
      <c r="B10" s="140">
        <v>19348</v>
      </c>
      <c r="C10" s="141">
        <v>20818</v>
      </c>
    </row>
    <row r="11" ht="24.95" customHeight="1" spans="1:3">
      <c r="A11" s="5" t="s">
        <v>220</v>
      </c>
      <c r="B11" s="140">
        <v>995</v>
      </c>
      <c r="C11" s="141">
        <v>1010</v>
      </c>
    </row>
    <row r="12" ht="24.95" customHeight="1" spans="1:3">
      <c r="A12" s="5" t="s">
        <v>221</v>
      </c>
      <c r="B12" s="140">
        <v>1669</v>
      </c>
      <c r="C12" s="141">
        <v>1892</v>
      </c>
    </row>
    <row r="13" ht="24.95" customHeight="1" spans="1:3">
      <c r="A13" s="5" t="s">
        <v>222</v>
      </c>
      <c r="B13" s="140">
        <v>289</v>
      </c>
      <c r="C13" s="141">
        <v>237</v>
      </c>
    </row>
    <row r="14" ht="24.95" customHeight="1" spans="1:3">
      <c r="A14" s="5"/>
      <c r="B14" s="140"/>
      <c r="C14" s="142"/>
    </row>
    <row r="15" ht="24.95" customHeight="1" spans="1:3">
      <c r="A15" s="5"/>
      <c r="B15" s="7"/>
      <c r="C15" s="8"/>
    </row>
    <row r="16" ht="24.95" customHeight="1" spans="1:3">
      <c r="A16" s="5"/>
      <c r="B16" s="7"/>
      <c r="C16" s="8"/>
    </row>
    <row r="17" ht="24.95" customHeight="1" spans="1:3">
      <c r="A17" s="5"/>
      <c r="B17" s="7"/>
      <c r="C17" s="8"/>
    </row>
    <row r="18" ht="24.95" customHeight="1" spans="1:3">
      <c r="A18" s="5"/>
      <c r="B18" s="7"/>
      <c r="C18" s="8"/>
    </row>
    <row r="19" ht="24.95" customHeight="1" spans="1:3">
      <c r="A19" s="5"/>
      <c r="B19" s="7"/>
      <c r="C19" s="8"/>
    </row>
    <row r="20" ht="24.95" customHeight="1" spans="1:3">
      <c r="A20" s="5"/>
      <c r="B20" s="7"/>
      <c r="C20" s="8"/>
    </row>
    <row r="21" ht="24.95" customHeight="1" spans="1:3">
      <c r="A21" s="5"/>
      <c r="B21" s="7"/>
      <c r="C21" s="8"/>
    </row>
    <row r="22" ht="24.95" customHeight="1" spans="1:3">
      <c r="A22" s="9"/>
      <c r="B22" s="7"/>
      <c r="C22" s="8"/>
    </row>
    <row r="23" ht="24.95" customHeight="1" spans="1:3">
      <c r="A23" s="9"/>
      <c r="B23" s="10"/>
      <c r="C23" s="8"/>
    </row>
    <row r="24" ht="24.95" customHeight="1" spans="1:3">
      <c r="A24" s="9"/>
      <c r="B24" s="11"/>
      <c r="C24" s="8"/>
    </row>
    <row r="25" ht="24.95" customHeight="1" spans="1:3">
      <c r="A25" s="9"/>
      <c r="B25" s="11"/>
      <c r="C25" s="8"/>
    </row>
  </sheetData>
  <mergeCells count="1">
    <mergeCell ref="A2:C2"/>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3" workbookViewId="0">
      <selection activeCell="C25" sqref="C25"/>
    </sheetView>
  </sheetViews>
  <sheetFormatPr defaultColWidth="9" defaultRowHeight="14.25" outlineLevelCol="3"/>
  <cols>
    <col min="1" max="1" width="35.75" style="123" customWidth="1"/>
    <col min="2" max="2" width="23.625" style="123" customWidth="1"/>
    <col min="3" max="3" width="26.125" style="123" customWidth="1"/>
    <col min="4" max="4" width="15.625" style="123" customWidth="1"/>
    <col min="5" max="16384" width="9" style="123"/>
  </cols>
  <sheetData>
    <row r="1" ht="18" customHeight="1" spans="1:2">
      <c r="A1" s="44"/>
      <c r="B1" s="44"/>
    </row>
    <row r="2" s="44" customFormat="1" ht="20.25" spans="1:4">
      <c r="A2" s="43" t="s">
        <v>223</v>
      </c>
      <c r="B2" s="43"/>
      <c r="C2" s="43"/>
      <c r="D2" s="43"/>
    </row>
    <row r="3" ht="16.5" customHeight="1" spans="1:4">
      <c r="A3" s="44"/>
      <c r="B3" s="44"/>
      <c r="C3" s="124"/>
      <c r="D3" s="124" t="s">
        <v>30</v>
      </c>
    </row>
    <row r="4" ht="31.5" customHeight="1" spans="1:4">
      <c r="A4" s="135" t="s">
        <v>85</v>
      </c>
      <c r="B4" s="135" t="s">
        <v>33</v>
      </c>
      <c r="C4" s="135" t="s">
        <v>224</v>
      </c>
      <c r="D4" s="135" t="s">
        <v>34</v>
      </c>
    </row>
    <row r="5" ht="31.5" customHeight="1" spans="1:4">
      <c r="A5" s="136"/>
      <c r="B5" s="136" t="s">
        <v>225</v>
      </c>
      <c r="C5" s="136"/>
      <c r="D5" s="136"/>
    </row>
    <row r="6" ht="20.1" customHeight="1" spans="1:4">
      <c r="A6" s="6" t="s">
        <v>36</v>
      </c>
      <c r="B6" s="6">
        <f>SUM(B7:B23)</f>
        <v>150632</v>
      </c>
      <c r="C6" s="6">
        <f>SUM(C7:C23)</f>
        <v>155022</v>
      </c>
      <c r="D6" s="126">
        <f>C6/B6-1</f>
        <v>0.0291438738116734</v>
      </c>
    </row>
    <row r="7" ht="20.1" customHeight="1" spans="1:4">
      <c r="A7" s="6" t="s">
        <v>38</v>
      </c>
      <c r="B7" s="137">
        <v>56447</v>
      </c>
      <c r="C7" s="133">
        <v>58705</v>
      </c>
      <c r="D7" s="126">
        <f t="shared" ref="D7:D19" si="0">C7/B7-1</f>
        <v>0.0400021258880012</v>
      </c>
    </row>
    <row r="8" ht="20.1" customHeight="1" spans="1:4">
      <c r="A8" s="6" t="s">
        <v>40</v>
      </c>
      <c r="B8" s="137">
        <v>-3</v>
      </c>
      <c r="C8" s="133"/>
      <c r="D8" s="126">
        <f t="shared" si="0"/>
        <v>-1</v>
      </c>
    </row>
    <row r="9" ht="20.1" customHeight="1" spans="1:4">
      <c r="A9" s="6" t="s">
        <v>42</v>
      </c>
      <c r="B9" s="137">
        <v>28416</v>
      </c>
      <c r="C9" s="133">
        <v>30405</v>
      </c>
      <c r="D9" s="126">
        <f t="shared" si="0"/>
        <v>0.069995777027027</v>
      </c>
    </row>
    <row r="10" ht="20.1" customHeight="1" spans="1:4">
      <c r="A10" s="6" t="s">
        <v>44</v>
      </c>
      <c r="B10" s="137"/>
      <c r="C10" s="133"/>
      <c r="D10" s="126"/>
    </row>
    <row r="11" ht="20.1" customHeight="1" spans="1:4">
      <c r="A11" s="6" t="s">
        <v>46</v>
      </c>
      <c r="B11" s="137">
        <v>10236</v>
      </c>
      <c r="C11" s="133">
        <v>11500</v>
      </c>
      <c r="D11" s="126">
        <f t="shared" si="0"/>
        <v>0.123485736615865</v>
      </c>
    </row>
    <row r="12" ht="20.1" customHeight="1" spans="1:4">
      <c r="A12" s="6" t="s">
        <v>48</v>
      </c>
      <c r="B12" s="137">
        <v>285</v>
      </c>
      <c r="C12" s="133">
        <v>350</v>
      </c>
      <c r="D12" s="126">
        <f t="shared" si="0"/>
        <v>0.228070175438597</v>
      </c>
    </row>
    <row r="13" ht="20.1" customHeight="1" spans="1:4">
      <c r="A13" s="6" t="s">
        <v>50</v>
      </c>
      <c r="B13" s="137">
        <v>7273</v>
      </c>
      <c r="C13" s="133">
        <v>8000</v>
      </c>
      <c r="D13" s="126">
        <f t="shared" si="0"/>
        <v>0.099958751546817</v>
      </c>
    </row>
    <row r="14" ht="20.1" customHeight="1" spans="1:4">
      <c r="A14" s="6" t="s">
        <v>52</v>
      </c>
      <c r="B14" s="137">
        <v>19326</v>
      </c>
      <c r="C14" s="133">
        <v>15500</v>
      </c>
      <c r="D14" s="126">
        <f t="shared" si="0"/>
        <v>-0.197971644416848</v>
      </c>
    </row>
    <row r="15" ht="20.1" customHeight="1" spans="1:4">
      <c r="A15" s="6" t="s">
        <v>54</v>
      </c>
      <c r="B15" s="137">
        <v>5213</v>
      </c>
      <c r="C15" s="133">
        <v>6000</v>
      </c>
      <c r="D15" s="126">
        <f t="shared" si="0"/>
        <v>0.150968732016113</v>
      </c>
    </row>
    <row r="16" ht="20.1" customHeight="1" spans="1:4">
      <c r="A16" s="6" t="s">
        <v>56</v>
      </c>
      <c r="B16" s="137">
        <v>8414</v>
      </c>
      <c r="C16" s="133">
        <v>9000</v>
      </c>
      <c r="D16" s="126">
        <f t="shared" si="0"/>
        <v>0.0696458283812693</v>
      </c>
    </row>
    <row r="17" ht="20.1" customHeight="1" spans="1:4">
      <c r="A17" s="6" t="s">
        <v>58</v>
      </c>
      <c r="B17" s="137">
        <v>11710</v>
      </c>
      <c r="C17" s="133">
        <v>11962</v>
      </c>
      <c r="D17" s="126">
        <f t="shared" si="0"/>
        <v>0.0215200683176773</v>
      </c>
    </row>
    <row r="18" ht="20.1" customHeight="1" spans="1:4">
      <c r="A18" s="6" t="s">
        <v>60</v>
      </c>
      <c r="B18" s="137"/>
      <c r="C18" s="133"/>
      <c r="D18" s="126"/>
    </row>
    <row r="19" ht="20.1" customHeight="1" spans="1:4">
      <c r="A19" s="6" t="s">
        <v>62</v>
      </c>
      <c r="B19" s="137">
        <v>2870</v>
      </c>
      <c r="C19" s="133">
        <v>3000</v>
      </c>
      <c r="D19" s="126">
        <f t="shared" si="0"/>
        <v>0.0452961672473868</v>
      </c>
    </row>
    <row r="20" ht="20.1" customHeight="1" spans="1:4">
      <c r="A20" s="6" t="s">
        <v>226</v>
      </c>
      <c r="B20" s="6"/>
      <c r="C20" s="133"/>
      <c r="D20" s="126"/>
    </row>
    <row r="21" ht="20.1" customHeight="1" spans="1:4">
      <c r="A21" s="6" t="s">
        <v>227</v>
      </c>
      <c r="B21" s="6"/>
      <c r="C21" s="133"/>
      <c r="D21" s="126"/>
    </row>
    <row r="22" ht="20.1" customHeight="1" spans="1:4">
      <c r="A22" s="6" t="s">
        <v>64</v>
      </c>
      <c r="B22" s="6">
        <v>445</v>
      </c>
      <c r="C22" s="133">
        <v>600</v>
      </c>
      <c r="D22" s="126">
        <f>C22/B22-1</f>
        <v>0.348314606741573</v>
      </c>
    </row>
    <row r="23" ht="20.1" customHeight="1" spans="1:4">
      <c r="A23" s="6" t="s">
        <v>228</v>
      </c>
      <c r="B23" s="6"/>
      <c r="C23" s="6"/>
      <c r="D23" s="126"/>
    </row>
    <row r="24" ht="20.1" customHeight="1" spans="1:4">
      <c r="A24" s="6" t="s">
        <v>66</v>
      </c>
      <c r="B24" s="6">
        <f>SUM(B25:B32)</f>
        <v>12863</v>
      </c>
      <c r="C24" s="6">
        <f>SUM(C25:C32)</f>
        <v>13378</v>
      </c>
      <c r="D24" s="126">
        <f>C24/B24-1</f>
        <v>0.0400373163336702</v>
      </c>
    </row>
    <row r="25" ht="20.1" customHeight="1" spans="1:4">
      <c r="A25" s="6" t="s">
        <v>68</v>
      </c>
      <c r="B25" s="137">
        <v>6075</v>
      </c>
      <c r="C25" s="134">
        <v>6275</v>
      </c>
      <c r="D25" s="126">
        <f>C25/B25-1</f>
        <v>0.0329218106995885</v>
      </c>
    </row>
    <row r="26" ht="20.1" customHeight="1" spans="1:4">
      <c r="A26" s="6" t="s">
        <v>70</v>
      </c>
      <c r="B26" s="137">
        <v>4576</v>
      </c>
      <c r="C26" s="134">
        <v>4672</v>
      </c>
      <c r="D26" s="126">
        <f>C26/B26-1</f>
        <v>0.020979020979021</v>
      </c>
    </row>
    <row r="27" ht="20.1" customHeight="1" spans="1:4">
      <c r="A27" s="6" t="s">
        <v>72</v>
      </c>
      <c r="B27" s="137">
        <v>514</v>
      </c>
      <c r="C27" s="134">
        <v>520</v>
      </c>
      <c r="D27" s="126">
        <f>C27/B27-1</f>
        <v>0.0116731517509727</v>
      </c>
    </row>
    <row r="28" ht="20.1" customHeight="1" spans="1:4">
      <c r="A28" s="6" t="s">
        <v>74</v>
      </c>
      <c r="B28" s="137"/>
      <c r="C28" s="134"/>
      <c r="D28" s="126"/>
    </row>
    <row r="29" ht="20.1" customHeight="1" spans="1:4">
      <c r="A29" s="6" t="s">
        <v>76</v>
      </c>
      <c r="B29" s="137">
        <v>1698</v>
      </c>
      <c r="C29" s="134">
        <v>1911</v>
      </c>
      <c r="D29" s="126">
        <f>C29/B29-1</f>
        <v>0.125441696113074</v>
      </c>
    </row>
    <row r="30" ht="20.1" customHeight="1" spans="1:4">
      <c r="A30" s="6" t="s">
        <v>78</v>
      </c>
      <c r="B30" s="6"/>
      <c r="C30" s="134"/>
      <c r="D30" s="126"/>
    </row>
    <row r="31" ht="20.1" customHeight="1" spans="1:4">
      <c r="A31" s="6" t="s">
        <v>229</v>
      </c>
      <c r="B31" s="6"/>
      <c r="C31" s="134"/>
      <c r="D31" s="126"/>
    </row>
    <row r="32" ht="20.1" customHeight="1" spans="1:4">
      <c r="A32" s="6" t="s">
        <v>80</v>
      </c>
      <c r="B32" s="6"/>
      <c r="C32" s="134"/>
      <c r="D32" s="126"/>
    </row>
    <row r="33" ht="20.1" customHeight="1" spans="1:4">
      <c r="A33" s="6"/>
      <c r="B33" s="6"/>
      <c r="C33" s="6"/>
      <c r="D33" s="126"/>
    </row>
    <row r="34" ht="23.25" customHeight="1" spans="1:4">
      <c r="A34" s="132" t="s">
        <v>230</v>
      </c>
      <c r="B34" s="6">
        <f>B6+B24</f>
        <v>163495</v>
      </c>
      <c r="C34" s="6">
        <f>C6+C24</f>
        <v>168400</v>
      </c>
      <c r="D34" s="126">
        <f>C34/B34-1</f>
        <v>0.0300009174592495</v>
      </c>
    </row>
  </sheetData>
  <mergeCells count="5">
    <mergeCell ref="A2:D2"/>
    <mergeCell ref="A4:A5"/>
    <mergeCell ref="B4:B5"/>
    <mergeCell ref="C4:C5"/>
    <mergeCell ref="D4:D5"/>
  </mergeCells>
  <printOptions horizontalCentered="1"/>
  <pageMargins left="0.747916666666667" right="0.747916666666667" top="0.313888888888889" bottom="0.235416666666667" header="0.235416666666667" footer="0.1562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workbookViewId="0">
      <selection activeCell="F33" sqref="F33"/>
    </sheetView>
  </sheetViews>
  <sheetFormatPr defaultColWidth="9" defaultRowHeight="14.25" outlineLevelCol="3"/>
  <cols>
    <col min="1" max="1" width="56.75" style="123" customWidth="1"/>
    <col min="2" max="2" width="25.625" style="123" customWidth="1"/>
    <col min="3" max="3" width="22.375" style="123" customWidth="1"/>
    <col min="4" max="4" width="12.25" style="123" customWidth="1"/>
    <col min="5" max="16384" width="9" style="123"/>
  </cols>
  <sheetData>
    <row r="1" ht="18" customHeight="1" spans="1:2">
      <c r="A1" s="44"/>
      <c r="B1" s="44"/>
    </row>
    <row r="2" s="44" customFormat="1" ht="20.25" spans="1:3">
      <c r="A2" s="43" t="s">
        <v>231</v>
      </c>
      <c r="B2" s="43"/>
      <c r="C2" s="43"/>
    </row>
    <row r="3" ht="16.5" customHeight="1" spans="1:4">
      <c r="A3" s="44"/>
      <c r="B3" s="44"/>
      <c r="C3" s="124"/>
      <c r="D3" s="124" t="s">
        <v>30</v>
      </c>
    </row>
    <row r="4" ht="31.5" customHeight="1" spans="1:4">
      <c r="A4" s="48" t="s">
        <v>85</v>
      </c>
      <c r="B4" s="14" t="s">
        <v>33</v>
      </c>
      <c r="C4" s="14" t="s">
        <v>224</v>
      </c>
      <c r="D4" s="14" t="s">
        <v>34</v>
      </c>
    </row>
    <row r="5" ht="20.1" customHeight="1" spans="1:4">
      <c r="A5" s="6" t="s">
        <v>36</v>
      </c>
      <c r="B5" s="6">
        <f>SUM(B6:B22)</f>
        <v>22458</v>
      </c>
      <c r="C5" s="6">
        <f>SUM(C6:C22)</f>
        <v>23838</v>
      </c>
      <c r="D5" s="126">
        <f>C5/B5-1</f>
        <v>0.0614480363344911</v>
      </c>
    </row>
    <row r="6" ht="20.1" customHeight="1" spans="1:4">
      <c r="A6" s="6" t="s">
        <v>38</v>
      </c>
      <c r="B6" s="6">
        <v>15884</v>
      </c>
      <c r="C6" s="133">
        <v>16600</v>
      </c>
      <c r="D6" s="126">
        <f t="shared" ref="D6:D16" si="0">C6/B6-1</f>
        <v>0.0450768068496601</v>
      </c>
    </row>
    <row r="7" ht="20.1" customHeight="1" spans="1:4">
      <c r="A7" s="6" t="s">
        <v>40</v>
      </c>
      <c r="B7" s="6">
        <v>-14</v>
      </c>
      <c r="C7" s="133"/>
      <c r="D7" s="126"/>
    </row>
    <row r="8" ht="20.1" customHeight="1" spans="1:4">
      <c r="A8" s="6" t="s">
        <v>42</v>
      </c>
      <c r="B8" s="6">
        <v>660</v>
      </c>
      <c r="C8" s="133">
        <v>1000</v>
      </c>
      <c r="D8" s="126">
        <f t="shared" si="0"/>
        <v>0.515151515151515</v>
      </c>
    </row>
    <row r="9" ht="20.1" customHeight="1" spans="1:4">
      <c r="A9" s="6" t="s">
        <v>44</v>
      </c>
      <c r="B9" s="6"/>
      <c r="C9" s="133"/>
      <c r="D9" s="126"/>
    </row>
    <row r="10" ht="20.1" customHeight="1" spans="1:4">
      <c r="A10" s="6" t="s">
        <v>46</v>
      </c>
      <c r="B10" s="6">
        <v>2572</v>
      </c>
      <c r="C10" s="133">
        <v>3500</v>
      </c>
      <c r="D10" s="126">
        <f t="shared" si="0"/>
        <v>0.360808709175739</v>
      </c>
    </row>
    <row r="11" ht="20.1" customHeight="1" spans="1:4">
      <c r="A11" s="6" t="s">
        <v>48</v>
      </c>
      <c r="B11" s="6">
        <v>285</v>
      </c>
      <c r="C11" s="133"/>
      <c r="D11" s="126">
        <f t="shared" si="0"/>
        <v>-1</v>
      </c>
    </row>
    <row r="12" ht="20.1" customHeight="1" spans="1:4">
      <c r="A12" s="6" t="s">
        <v>50</v>
      </c>
      <c r="B12" s="6">
        <v>1016</v>
      </c>
      <c r="C12" s="133">
        <v>1200</v>
      </c>
      <c r="D12" s="126">
        <f t="shared" si="0"/>
        <v>0.181102362204724</v>
      </c>
    </row>
    <row r="13" ht="20.1" customHeight="1" spans="1:4">
      <c r="A13" s="6" t="s">
        <v>52</v>
      </c>
      <c r="B13" s="6">
        <v>815</v>
      </c>
      <c r="C13" s="133">
        <v>838</v>
      </c>
      <c r="D13" s="126">
        <f t="shared" si="0"/>
        <v>0.0282208588957056</v>
      </c>
    </row>
    <row r="14" ht="20.1" customHeight="1" spans="1:4">
      <c r="A14" s="6" t="s">
        <v>54</v>
      </c>
      <c r="B14" s="6">
        <v>544</v>
      </c>
      <c r="C14" s="133">
        <v>300</v>
      </c>
      <c r="D14" s="126">
        <f t="shared" si="0"/>
        <v>-0.448529411764706</v>
      </c>
    </row>
    <row r="15" ht="20.1" customHeight="1" spans="1:4">
      <c r="A15" s="6" t="s">
        <v>56</v>
      </c>
      <c r="B15" s="6">
        <v>86</v>
      </c>
      <c r="C15" s="133">
        <v>200</v>
      </c>
      <c r="D15" s="126">
        <f t="shared" si="0"/>
        <v>1.32558139534884</v>
      </c>
    </row>
    <row r="16" ht="20.1" customHeight="1" spans="1:4">
      <c r="A16" s="6" t="s">
        <v>58</v>
      </c>
      <c r="B16" s="6">
        <v>610</v>
      </c>
      <c r="C16" s="133">
        <v>200</v>
      </c>
      <c r="D16" s="126">
        <f t="shared" si="0"/>
        <v>-0.672131147540984</v>
      </c>
    </row>
    <row r="17" ht="20.1" customHeight="1" spans="1:4">
      <c r="A17" s="6" t="s">
        <v>60</v>
      </c>
      <c r="B17" s="6"/>
      <c r="C17" s="133"/>
      <c r="D17" s="126"/>
    </row>
    <row r="18" ht="20.1" customHeight="1" spans="1:4">
      <c r="A18" s="6" t="s">
        <v>62</v>
      </c>
      <c r="B18" s="6"/>
      <c r="C18" s="133"/>
      <c r="D18" s="126"/>
    </row>
    <row r="19" ht="20.1" customHeight="1" spans="1:4">
      <c r="A19" s="6" t="s">
        <v>226</v>
      </c>
      <c r="B19" s="6"/>
      <c r="C19" s="133"/>
      <c r="D19" s="126"/>
    </row>
    <row r="20" ht="20.1" customHeight="1" spans="1:4">
      <c r="A20" s="6" t="s">
        <v>227</v>
      </c>
      <c r="B20" s="6"/>
      <c r="C20" s="133"/>
      <c r="D20" s="126"/>
    </row>
    <row r="21" ht="20.1" customHeight="1" spans="1:4">
      <c r="A21" s="6" t="s">
        <v>64</v>
      </c>
      <c r="B21" s="6"/>
      <c r="C21" s="133"/>
      <c r="D21" s="126"/>
    </row>
    <row r="22" ht="20.1" customHeight="1" spans="1:4">
      <c r="A22" s="6" t="s">
        <v>228</v>
      </c>
      <c r="B22" s="6"/>
      <c r="C22" s="6"/>
      <c r="D22" s="126"/>
    </row>
    <row r="23" ht="20.1" customHeight="1" spans="1:4">
      <c r="A23" s="6" t="s">
        <v>66</v>
      </c>
      <c r="B23" s="6">
        <f>SUM(B24:B31)</f>
        <v>7590</v>
      </c>
      <c r="C23" s="6">
        <f>SUM(C24:C31)</f>
        <v>7162</v>
      </c>
      <c r="D23" s="126">
        <f>C23/B23-1</f>
        <v>-0.0563899868247695</v>
      </c>
    </row>
    <row r="24" ht="20.1" customHeight="1" spans="1:4">
      <c r="A24" s="6" t="s">
        <v>68</v>
      </c>
      <c r="B24" s="6">
        <v>889</v>
      </c>
      <c r="C24" s="134">
        <v>1000</v>
      </c>
      <c r="D24" s="126">
        <f>C24/B24-1</f>
        <v>0.124859392575928</v>
      </c>
    </row>
    <row r="25" ht="20.1" customHeight="1" spans="1:4">
      <c r="A25" s="6" t="s">
        <v>70</v>
      </c>
      <c r="B25" s="6">
        <v>4575</v>
      </c>
      <c r="C25" s="134">
        <v>4062</v>
      </c>
      <c r="D25" s="126">
        <f>C25/B25-1</f>
        <v>-0.112131147540984</v>
      </c>
    </row>
    <row r="26" ht="20.1" customHeight="1" spans="1:4">
      <c r="A26" s="6" t="s">
        <v>72</v>
      </c>
      <c r="B26" s="6">
        <v>428</v>
      </c>
      <c r="C26" s="134">
        <v>300</v>
      </c>
      <c r="D26" s="126">
        <f>C26/B26-1</f>
        <v>-0.299065420560748</v>
      </c>
    </row>
    <row r="27" ht="20.1" customHeight="1" spans="1:4">
      <c r="A27" s="6" t="s">
        <v>74</v>
      </c>
      <c r="B27" s="6"/>
      <c r="C27" s="134"/>
      <c r="D27" s="126"/>
    </row>
    <row r="28" ht="20.1" customHeight="1" spans="1:4">
      <c r="A28" s="6" t="s">
        <v>76</v>
      </c>
      <c r="B28" s="6">
        <v>1698</v>
      </c>
      <c r="C28" s="134">
        <v>1800</v>
      </c>
      <c r="D28" s="126">
        <f>C28/B28-1</f>
        <v>0.0600706713780919</v>
      </c>
    </row>
    <row r="29" ht="20.1" customHeight="1" spans="1:4">
      <c r="A29" s="6" t="s">
        <v>78</v>
      </c>
      <c r="B29" s="6"/>
      <c r="C29" s="134"/>
      <c r="D29" s="126"/>
    </row>
    <row r="30" ht="20.1" customHeight="1" spans="1:4">
      <c r="A30" s="6" t="s">
        <v>229</v>
      </c>
      <c r="B30" s="6"/>
      <c r="C30" s="134"/>
      <c r="D30" s="126"/>
    </row>
    <row r="31" ht="20.1" customHeight="1" spans="1:4">
      <c r="A31" s="6" t="s">
        <v>80</v>
      </c>
      <c r="B31" s="6"/>
      <c r="C31" s="134"/>
      <c r="D31" s="126"/>
    </row>
    <row r="32" ht="20.1" customHeight="1" spans="1:4">
      <c r="A32" s="6"/>
      <c r="B32" s="6"/>
      <c r="C32" s="6"/>
      <c r="D32" s="126"/>
    </row>
    <row r="33" ht="23.25" customHeight="1" spans="1:4">
      <c r="A33" s="132" t="s">
        <v>230</v>
      </c>
      <c r="B33" s="6">
        <f>B5+B23</f>
        <v>30048</v>
      </c>
      <c r="C33" s="6">
        <f>C5+C23</f>
        <v>31000</v>
      </c>
      <c r="D33" s="126">
        <f>C33/B33-1</f>
        <v>0.0316826411075612</v>
      </c>
    </row>
  </sheetData>
  <mergeCells count="1">
    <mergeCell ref="A2:C2"/>
  </mergeCells>
  <pageMargins left="0.75" right="0.75" top="1" bottom="1" header="0.5" footer="0.5"/>
  <pageSetup paperSize="9" orientation="portrait" horizontalDpi="2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2"/>
  <sheetViews>
    <sheetView topLeftCell="A629" workbookViewId="0">
      <selection activeCell="C640" sqref="C640"/>
    </sheetView>
  </sheetViews>
  <sheetFormatPr defaultColWidth="9" defaultRowHeight="14.25" outlineLevelCol="3"/>
  <cols>
    <col min="1" max="1" width="43.75" style="123" customWidth="1"/>
    <col min="2" max="2" width="17" style="123" customWidth="1"/>
    <col min="3" max="3" width="14.875" style="123" customWidth="1"/>
    <col min="4" max="4" width="11.625" style="123" customWidth="1"/>
    <col min="5" max="16384" width="9" style="123"/>
  </cols>
  <sheetData>
    <row r="1" ht="18" customHeight="1" spans="1:1">
      <c r="A1" s="44"/>
    </row>
    <row r="2" s="44" customFormat="1" ht="20.25" spans="1:4">
      <c r="A2" s="43" t="s">
        <v>232</v>
      </c>
      <c r="B2" s="43"/>
      <c r="C2" s="43"/>
      <c r="D2" s="43"/>
    </row>
    <row r="3" ht="20.25" customHeight="1" spans="4:4">
      <c r="D3" s="124" t="s">
        <v>30</v>
      </c>
    </row>
    <row r="4" ht="36" customHeight="1" spans="1:4">
      <c r="A4" s="48" t="s">
        <v>85</v>
      </c>
      <c r="B4" s="14" t="s">
        <v>233</v>
      </c>
      <c r="C4" s="14" t="s">
        <v>224</v>
      </c>
      <c r="D4" s="14" t="s">
        <v>34</v>
      </c>
    </row>
    <row r="5" ht="20.1" customHeight="1" spans="1:4">
      <c r="A5" s="6" t="s">
        <v>37</v>
      </c>
      <c r="B5" s="125">
        <f>SUM(B6,B18,B27,B39,B51,B62,B73,B85,B94,B104,B119,B128,B139,B151,B161,B174,B181,B188,B197,B203,B210,B218,B225,B231,B237,B243,B249,B255)</f>
        <v>37650</v>
      </c>
      <c r="C5" s="125">
        <f>SUM(C6,C18,C27,C39,C51,C62,C73,C85,C94,C104,C119,C128,C139,C151,C161,C174,C181,C188,C197,C203,C210,C218,C225,C231,C237,C243,C249,C255)</f>
        <v>38611</v>
      </c>
      <c r="D5" s="126">
        <f>C5/B5-1</f>
        <v>0.0255245683930942</v>
      </c>
    </row>
    <row r="6" ht="20.1" customHeight="1" spans="1:4">
      <c r="A6" s="127" t="s">
        <v>234</v>
      </c>
      <c r="B6" s="125">
        <f>SUM(B7:B17)</f>
        <v>742</v>
      </c>
      <c r="C6" s="125">
        <f>SUM(C7:C17)</f>
        <v>774</v>
      </c>
      <c r="D6" s="126">
        <f>C6/B6-1</f>
        <v>0.0431266846361187</v>
      </c>
    </row>
    <row r="7" ht="20.1" customHeight="1" spans="1:4">
      <c r="A7" s="127" t="s">
        <v>235</v>
      </c>
      <c r="B7" s="125">
        <v>515</v>
      </c>
      <c r="C7" s="125">
        <v>533</v>
      </c>
      <c r="D7" s="126">
        <f>C7/B7-1</f>
        <v>0.0349514563106796</v>
      </c>
    </row>
    <row r="8" ht="20.1" customHeight="1" spans="1:4">
      <c r="A8" s="127" t="s">
        <v>236</v>
      </c>
      <c r="B8" s="125"/>
      <c r="C8" s="125"/>
      <c r="D8" s="126"/>
    </row>
    <row r="9" ht="20.1" customHeight="1" spans="1:4">
      <c r="A9" s="128" t="s">
        <v>237</v>
      </c>
      <c r="B9" s="125"/>
      <c r="C9" s="125"/>
      <c r="D9" s="126"/>
    </row>
    <row r="10" ht="20.1" customHeight="1" spans="1:4">
      <c r="A10" s="128" t="s">
        <v>238</v>
      </c>
      <c r="B10" s="125">
        <v>34</v>
      </c>
      <c r="C10" s="125">
        <v>38</v>
      </c>
      <c r="D10" s="126">
        <f>C10/B10-1</f>
        <v>0.117647058823529</v>
      </c>
    </row>
    <row r="11" ht="20.1" customHeight="1" spans="1:4">
      <c r="A11" s="128" t="s">
        <v>239</v>
      </c>
      <c r="B11" s="125"/>
      <c r="C11" s="125"/>
      <c r="D11" s="126"/>
    </row>
    <row r="12" ht="20.1" customHeight="1" spans="1:4">
      <c r="A12" s="6" t="s">
        <v>240</v>
      </c>
      <c r="B12" s="125"/>
      <c r="C12" s="125"/>
      <c r="D12" s="126"/>
    </row>
    <row r="13" ht="20.1" customHeight="1" spans="1:4">
      <c r="A13" s="6" t="s">
        <v>241</v>
      </c>
      <c r="B13" s="125"/>
      <c r="C13" s="125"/>
      <c r="D13" s="126"/>
    </row>
    <row r="14" ht="20.1" customHeight="1" spans="1:4">
      <c r="A14" s="6" t="s">
        <v>242</v>
      </c>
      <c r="B14" s="125"/>
      <c r="C14" s="125"/>
      <c r="D14" s="126"/>
    </row>
    <row r="15" ht="20.1" customHeight="1" spans="1:4">
      <c r="A15" s="6" t="s">
        <v>243</v>
      </c>
      <c r="B15" s="125"/>
      <c r="C15" s="125"/>
      <c r="D15" s="126"/>
    </row>
    <row r="16" ht="20.1" customHeight="1" spans="1:4">
      <c r="A16" s="6" t="s">
        <v>244</v>
      </c>
      <c r="B16" s="125">
        <v>50</v>
      </c>
      <c r="C16" s="125">
        <v>52</v>
      </c>
      <c r="D16" s="126">
        <f>C16/B16-1</f>
        <v>0.04</v>
      </c>
    </row>
    <row r="17" ht="20.1" customHeight="1" spans="1:4">
      <c r="A17" s="6" t="s">
        <v>245</v>
      </c>
      <c r="B17" s="125">
        <v>143</v>
      </c>
      <c r="C17" s="125">
        <v>151</v>
      </c>
      <c r="D17" s="126">
        <f>C17/B17-1</f>
        <v>0.055944055944056</v>
      </c>
    </row>
    <row r="18" ht="20.1" customHeight="1" spans="1:4">
      <c r="A18" s="127" t="s">
        <v>246</v>
      </c>
      <c r="B18" s="125">
        <f>SUM(B19:B26)</f>
        <v>610</v>
      </c>
      <c r="C18" s="125">
        <f>SUM(C19:C26)</f>
        <v>594</v>
      </c>
      <c r="D18" s="126">
        <f>C18/B18-1</f>
        <v>-0.0262295081967213</v>
      </c>
    </row>
    <row r="19" ht="20.1" customHeight="1" spans="1:4">
      <c r="A19" s="127" t="s">
        <v>235</v>
      </c>
      <c r="B19" s="125">
        <v>340</v>
      </c>
      <c r="C19" s="125">
        <v>349</v>
      </c>
      <c r="D19" s="126">
        <f>C19/B19-1</f>
        <v>0.026470588235294</v>
      </c>
    </row>
    <row r="20" ht="20.1" customHeight="1" spans="1:4">
      <c r="A20" s="127" t="s">
        <v>236</v>
      </c>
      <c r="B20" s="125"/>
      <c r="C20" s="125"/>
      <c r="D20" s="126"/>
    </row>
    <row r="21" ht="20.1" customHeight="1" spans="1:4">
      <c r="A21" s="128" t="s">
        <v>237</v>
      </c>
      <c r="B21" s="125"/>
      <c r="C21" s="125"/>
      <c r="D21" s="126"/>
    </row>
    <row r="22" ht="20.1" customHeight="1" spans="1:4">
      <c r="A22" s="128" t="s">
        <v>247</v>
      </c>
      <c r="B22" s="125"/>
      <c r="C22" s="125"/>
      <c r="D22" s="126"/>
    </row>
    <row r="23" ht="20.1" customHeight="1" spans="1:4">
      <c r="A23" s="128" t="s">
        <v>248</v>
      </c>
      <c r="B23" s="125"/>
      <c r="C23" s="125"/>
      <c r="D23" s="126"/>
    </row>
    <row r="24" ht="20.1" customHeight="1" spans="1:4">
      <c r="A24" s="128" t="s">
        <v>249</v>
      </c>
      <c r="B24" s="125"/>
      <c r="C24" s="125"/>
      <c r="D24" s="126"/>
    </row>
    <row r="25" ht="20.1" customHeight="1" spans="1:4">
      <c r="A25" s="128" t="s">
        <v>244</v>
      </c>
      <c r="B25" s="125">
        <v>30</v>
      </c>
      <c r="C25" s="125">
        <v>32</v>
      </c>
      <c r="D25" s="126">
        <f>C25/B25-1</f>
        <v>0.0666666666666667</v>
      </c>
    </row>
    <row r="26" ht="20.1" customHeight="1" spans="1:4">
      <c r="A26" s="128" t="s">
        <v>250</v>
      </c>
      <c r="B26" s="125">
        <v>240</v>
      </c>
      <c r="C26" s="125">
        <v>213</v>
      </c>
      <c r="D26" s="126">
        <f>C26/B26-1</f>
        <v>-0.1125</v>
      </c>
    </row>
    <row r="27" ht="20.1" customHeight="1" spans="1:4">
      <c r="A27" s="127" t="s">
        <v>251</v>
      </c>
      <c r="B27" s="125">
        <f>SUM(B28:B38)</f>
        <v>16956</v>
      </c>
      <c r="C27" s="125">
        <f>SUM(C28:C38)</f>
        <v>16936</v>
      </c>
      <c r="D27" s="126">
        <f>C27/B27-1</f>
        <v>-0.00117952347251715</v>
      </c>
    </row>
    <row r="28" ht="20.1" customHeight="1" spans="1:4">
      <c r="A28" s="127" t="s">
        <v>235</v>
      </c>
      <c r="B28" s="125">
        <v>7520</v>
      </c>
      <c r="C28" s="125">
        <v>7543</v>
      </c>
      <c r="D28" s="126">
        <f>C28/B28-1</f>
        <v>0.00305851063829787</v>
      </c>
    </row>
    <row r="29" ht="20.1" customHeight="1" spans="1:4">
      <c r="A29" s="127" t="s">
        <v>236</v>
      </c>
      <c r="B29" s="125">
        <v>396</v>
      </c>
      <c r="C29" s="125">
        <v>371</v>
      </c>
      <c r="D29" s="126">
        <f>C29/B29-1</f>
        <v>-0.0631313131313131</v>
      </c>
    </row>
    <row r="30" ht="20.1" customHeight="1" spans="1:4">
      <c r="A30" s="128" t="s">
        <v>237</v>
      </c>
      <c r="B30" s="125"/>
      <c r="C30" s="125"/>
      <c r="D30" s="126"/>
    </row>
    <row r="31" ht="20.1" customHeight="1" spans="1:4">
      <c r="A31" s="128" t="s">
        <v>252</v>
      </c>
      <c r="B31" s="125"/>
      <c r="C31" s="125"/>
      <c r="D31" s="126"/>
    </row>
    <row r="32" ht="20.1" customHeight="1" spans="1:4">
      <c r="A32" s="128" t="s">
        <v>253</v>
      </c>
      <c r="B32" s="125"/>
      <c r="C32" s="125"/>
      <c r="D32" s="126"/>
    </row>
    <row r="33" ht="20.1" customHeight="1" spans="1:4">
      <c r="A33" s="127" t="s">
        <v>254</v>
      </c>
      <c r="B33" s="125"/>
      <c r="C33" s="125"/>
      <c r="D33" s="126"/>
    </row>
    <row r="34" ht="20.1" customHeight="1" spans="1:4">
      <c r="A34" s="127" t="s">
        <v>255</v>
      </c>
      <c r="B34" s="125"/>
      <c r="C34" s="125"/>
      <c r="D34" s="126"/>
    </row>
    <row r="35" ht="20.1" customHeight="1" spans="1:4">
      <c r="A35" s="127" t="s">
        <v>256</v>
      </c>
      <c r="B35" s="125">
        <v>500</v>
      </c>
      <c r="C35" s="125">
        <v>512</v>
      </c>
      <c r="D35" s="126">
        <f>C35/B35-1</f>
        <v>0.024</v>
      </c>
    </row>
    <row r="36" ht="20.1" customHeight="1" spans="1:4">
      <c r="A36" s="128" t="s">
        <v>257</v>
      </c>
      <c r="B36" s="125"/>
      <c r="C36" s="125"/>
      <c r="D36" s="126"/>
    </row>
    <row r="37" ht="20.1" customHeight="1" spans="1:4">
      <c r="A37" s="128" t="s">
        <v>244</v>
      </c>
      <c r="B37" s="125">
        <v>2380</v>
      </c>
      <c r="C37" s="125">
        <v>2310</v>
      </c>
      <c r="D37" s="126">
        <f>C37/B37-1</f>
        <v>-0.0294117647058824</v>
      </c>
    </row>
    <row r="38" ht="20.1" customHeight="1" spans="1:4">
      <c r="A38" s="128" t="s">
        <v>258</v>
      </c>
      <c r="B38" s="125">
        <v>6160</v>
      </c>
      <c r="C38" s="125">
        <v>6200</v>
      </c>
      <c r="D38" s="126">
        <f>C38/B38-1</f>
        <v>0.00649350649350655</v>
      </c>
    </row>
    <row r="39" ht="20.1" customHeight="1" spans="1:4">
      <c r="A39" s="127" t="s">
        <v>259</v>
      </c>
      <c r="B39" s="125">
        <f>SUM(B40:B50)</f>
        <v>547</v>
      </c>
      <c r="C39" s="125">
        <f>SUM(C40:C50)</f>
        <v>555</v>
      </c>
      <c r="D39" s="126">
        <f>C39/B39-1</f>
        <v>0.0146252285191957</v>
      </c>
    </row>
    <row r="40" ht="20.1" customHeight="1" spans="1:4">
      <c r="A40" s="127" t="s">
        <v>235</v>
      </c>
      <c r="B40" s="125">
        <v>235</v>
      </c>
      <c r="C40" s="125">
        <v>244</v>
      </c>
      <c r="D40" s="126">
        <f>C40/B40-1</f>
        <v>0.0382978723404255</v>
      </c>
    </row>
    <row r="41" ht="20.1" customHeight="1" spans="1:4">
      <c r="A41" s="127" t="s">
        <v>236</v>
      </c>
      <c r="B41" s="125"/>
      <c r="C41" s="125"/>
      <c r="D41" s="126"/>
    </row>
    <row r="42" ht="20.1" customHeight="1" spans="1:4">
      <c r="A42" s="128" t="s">
        <v>237</v>
      </c>
      <c r="B42" s="125"/>
      <c r="C42" s="125"/>
      <c r="D42" s="126"/>
    </row>
    <row r="43" ht="20.1" customHeight="1" spans="1:4">
      <c r="A43" s="128" t="s">
        <v>260</v>
      </c>
      <c r="B43" s="125"/>
      <c r="C43" s="125"/>
      <c r="D43" s="126"/>
    </row>
    <row r="44" ht="20.1" customHeight="1" spans="1:4">
      <c r="A44" s="128" t="s">
        <v>261</v>
      </c>
      <c r="B44" s="125"/>
      <c r="C44" s="125"/>
      <c r="D44" s="126"/>
    </row>
    <row r="45" ht="20.1" customHeight="1" spans="1:4">
      <c r="A45" s="127" t="s">
        <v>262</v>
      </c>
      <c r="B45" s="125"/>
      <c r="C45" s="125"/>
      <c r="D45" s="126"/>
    </row>
    <row r="46" ht="20.1" customHeight="1" spans="1:4">
      <c r="A46" s="127" t="s">
        <v>263</v>
      </c>
      <c r="B46" s="125"/>
      <c r="C46" s="125"/>
      <c r="D46" s="126"/>
    </row>
    <row r="47" ht="20.1" customHeight="1" spans="1:4">
      <c r="A47" s="127" t="s">
        <v>264</v>
      </c>
      <c r="B47" s="125"/>
      <c r="C47" s="125"/>
      <c r="D47" s="126"/>
    </row>
    <row r="48" ht="20.1" customHeight="1" spans="1:4">
      <c r="A48" s="127" t="s">
        <v>265</v>
      </c>
      <c r="B48" s="125"/>
      <c r="C48" s="125"/>
      <c r="D48" s="126"/>
    </row>
    <row r="49" ht="20.1" customHeight="1" spans="1:4">
      <c r="A49" s="127" t="s">
        <v>244</v>
      </c>
      <c r="B49" s="125">
        <v>158</v>
      </c>
      <c r="C49" s="125">
        <v>161</v>
      </c>
      <c r="D49" s="126">
        <f>C49/B49-1</f>
        <v>0.018987341772152</v>
      </c>
    </row>
    <row r="50" ht="20.1" customHeight="1" spans="1:4">
      <c r="A50" s="128" t="s">
        <v>266</v>
      </c>
      <c r="B50" s="125">
        <v>154</v>
      </c>
      <c r="C50" s="125">
        <v>150</v>
      </c>
      <c r="D50" s="126">
        <f>C50/B50-1</f>
        <v>-0.025974025974026</v>
      </c>
    </row>
    <row r="51" ht="20.1" customHeight="1" spans="1:4">
      <c r="A51" s="128" t="s">
        <v>267</v>
      </c>
      <c r="B51" s="125">
        <f>SUM(B52:B61)</f>
        <v>634</v>
      </c>
      <c r="C51" s="125">
        <f>SUM(C52:C61)</f>
        <v>655</v>
      </c>
      <c r="D51" s="126">
        <f>C51/B51-1</f>
        <v>0.0331230283911672</v>
      </c>
    </row>
    <row r="52" ht="20.1" customHeight="1" spans="1:4">
      <c r="A52" s="128" t="s">
        <v>235</v>
      </c>
      <c r="B52" s="125">
        <v>135</v>
      </c>
      <c r="C52" s="125">
        <v>141</v>
      </c>
      <c r="D52" s="126">
        <f>C52/B52-1</f>
        <v>0.0444444444444445</v>
      </c>
    </row>
    <row r="53" ht="20.1" customHeight="1" spans="1:4">
      <c r="A53" s="6" t="s">
        <v>236</v>
      </c>
      <c r="B53" s="125"/>
      <c r="C53" s="125"/>
      <c r="D53" s="126"/>
    </row>
    <row r="54" ht="20.1" customHeight="1" spans="1:4">
      <c r="A54" s="127" t="s">
        <v>237</v>
      </c>
      <c r="B54" s="125"/>
      <c r="C54" s="125"/>
      <c r="D54" s="126"/>
    </row>
    <row r="55" ht="20.1" customHeight="1" spans="1:4">
      <c r="A55" s="127" t="s">
        <v>268</v>
      </c>
      <c r="B55" s="125"/>
      <c r="C55" s="125"/>
      <c r="D55" s="126"/>
    </row>
    <row r="56" ht="20.1" customHeight="1" spans="1:4">
      <c r="A56" s="127" t="s">
        <v>269</v>
      </c>
      <c r="B56" s="125"/>
      <c r="C56" s="125"/>
      <c r="D56" s="126"/>
    </row>
    <row r="57" ht="20.1" customHeight="1" spans="1:4">
      <c r="A57" s="128" t="s">
        <v>270</v>
      </c>
      <c r="B57" s="125"/>
      <c r="C57" s="125"/>
      <c r="D57" s="126"/>
    </row>
    <row r="58" ht="20.1" customHeight="1" spans="1:4">
      <c r="A58" s="128" t="s">
        <v>271</v>
      </c>
      <c r="B58" s="125"/>
      <c r="C58" s="125"/>
      <c r="D58" s="126"/>
    </row>
    <row r="59" ht="20.1" customHeight="1" spans="1:4">
      <c r="A59" s="128" t="s">
        <v>272</v>
      </c>
      <c r="B59" s="125"/>
      <c r="C59" s="125"/>
      <c r="D59" s="126"/>
    </row>
    <row r="60" ht="20.1" customHeight="1" spans="1:4">
      <c r="A60" s="127" t="s">
        <v>244</v>
      </c>
      <c r="B60" s="125">
        <v>149</v>
      </c>
      <c r="C60" s="125">
        <v>150</v>
      </c>
      <c r="D60" s="126">
        <f>C60/B60-1</f>
        <v>0.00671140939597326</v>
      </c>
    </row>
    <row r="61" ht="20.1" customHeight="1" spans="1:4">
      <c r="A61" s="127" t="s">
        <v>273</v>
      </c>
      <c r="B61" s="125">
        <v>350</v>
      </c>
      <c r="C61" s="125">
        <v>364</v>
      </c>
      <c r="D61" s="126">
        <f>C61/B61-1</f>
        <v>0.04</v>
      </c>
    </row>
    <row r="62" ht="20.1" customHeight="1" spans="1:4">
      <c r="A62" s="127" t="s">
        <v>274</v>
      </c>
      <c r="B62" s="125">
        <f>SUM(B63:B72)</f>
        <v>2479</v>
      </c>
      <c r="C62" s="125">
        <f>SUM(C63:C72)</f>
        <v>2520</v>
      </c>
      <c r="D62" s="126">
        <f>C62/B62-1</f>
        <v>0.0165389269866882</v>
      </c>
    </row>
    <row r="63" ht="20.1" customHeight="1" spans="1:4">
      <c r="A63" s="128" t="s">
        <v>235</v>
      </c>
      <c r="B63" s="125">
        <v>790</v>
      </c>
      <c r="C63" s="125">
        <v>800</v>
      </c>
      <c r="D63" s="126">
        <f>C63/B63-1</f>
        <v>0.0126582278481013</v>
      </c>
    </row>
    <row r="64" ht="20.1" customHeight="1" spans="1:4">
      <c r="A64" s="129" t="s">
        <v>236</v>
      </c>
      <c r="B64" s="125"/>
      <c r="C64" s="125"/>
      <c r="D64" s="126"/>
    </row>
    <row r="65" ht="20.1" customHeight="1" spans="1:4">
      <c r="A65" s="129" t="s">
        <v>237</v>
      </c>
      <c r="B65" s="125"/>
      <c r="C65" s="125"/>
      <c r="D65" s="126"/>
    </row>
    <row r="66" ht="20.1" customHeight="1" spans="1:4">
      <c r="A66" s="129" t="s">
        <v>275</v>
      </c>
      <c r="B66" s="125"/>
      <c r="C66" s="125"/>
      <c r="D66" s="126"/>
    </row>
    <row r="67" ht="20.1" customHeight="1" spans="1:4">
      <c r="A67" s="129" t="s">
        <v>276</v>
      </c>
      <c r="B67" s="125"/>
      <c r="C67" s="125"/>
      <c r="D67" s="126"/>
    </row>
    <row r="68" ht="20.1" customHeight="1" spans="1:4">
      <c r="A68" s="129" t="s">
        <v>277</v>
      </c>
      <c r="B68" s="125"/>
      <c r="C68" s="125"/>
      <c r="D68" s="126"/>
    </row>
    <row r="69" ht="20.1" customHeight="1" spans="1:4">
      <c r="A69" s="127" t="s">
        <v>278</v>
      </c>
      <c r="B69" s="125"/>
      <c r="C69" s="125"/>
      <c r="D69" s="126"/>
    </row>
    <row r="70" ht="20.1" customHeight="1" spans="1:4">
      <c r="A70" s="128" t="s">
        <v>279</v>
      </c>
      <c r="B70" s="125">
        <v>50</v>
      </c>
      <c r="C70" s="125">
        <v>50</v>
      </c>
      <c r="D70" s="126">
        <f t="shared" ref="D70:D129" si="0">C70/B70-1</f>
        <v>0</v>
      </c>
    </row>
    <row r="71" ht="20.1" customHeight="1" spans="1:4">
      <c r="A71" s="128" t="s">
        <v>244</v>
      </c>
      <c r="B71" s="125">
        <v>880</v>
      </c>
      <c r="C71" s="125">
        <v>882</v>
      </c>
      <c r="D71" s="126">
        <f t="shared" si="0"/>
        <v>0.0022727272727272</v>
      </c>
    </row>
    <row r="72" ht="20.1" customHeight="1" spans="1:4">
      <c r="A72" s="128" t="s">
        <v>280</v>
      </c>
      <c r="B72" s="125">
        <v>759</v>
      </c>
      <c r="C72" s="125">
        <v>788</v>
      </c>
      <c r="D72" s="126">
        <f t="shared" si="0"/>
        <v>0.0382081686429512</v>
      </c>
    </row>
    <row r="73" ht="20.1" customHeight="1" spans="1:4">
      <c r="A73" s="127" t="s">
        <v>281</v>
      </c>
      <c r="B73" s="125">
        <f>SUM(B74:B84)</f>
        <v>423</v>
      </c>
      <c r="C73" s="125">
        <f>SUM(C74:C84)</f>
        <v>425</v>
      </c>
      <c r="D73" s="126">
        <f t="shared" si="0"/>
        <v>0.00472813238770686</v>
      </c>
    </row>
    <row r="74" ht="20.1" customHeight="1" spans="1:4">
      <c r="A74" s="127" t="s">
        <v>235</v>
      </c>
      <c r="B74" s="125">
        <v>23</v>
      </c>
      <c r="C74" s="125">
        <v>25</v>
      </c>
      <c r="D74" s="126">
        <f t="shared" si="0"/>
        <v>0.0869565217391304</v>
      </c>
    </row>
    <row r="75" ht="20.1" customHeight="1" spans="1:4">
      <c r="A75" s="127" t="s">
        <v>236</v>
      </c>
      <c r="B75" s="125"/>
      <c r="C75" s="125"/>
      <c r="D75" s="126"/>
    </row>
    <row r="76" ht="20.1" customHeight="1" spans="1:4">
      <c r="A76" s="128" t="s">
        <v>237</v>
      </c>
      <c r="B76" s="125"/>
      <c r="C76" s="125"/>
      <c r="D76" s="126"/>
    </row>
    <row r="77" ht="20.1" customHeight="1" spans="1:4">
      <c r="A77" s="128" t="s">
        <v>282</v>
      </c>
      <c r="B77" s="125"/>
      <c r="C77" s="125"/>
      <c r="D77" s="126"/>
    </row>
    <row r="78" ht="20.1" customHeight="1" spans="1:4">
      <c r="A78" s="128" t="s">
        <v>283</v>
      </c>
      <c r="B78" s="125"/>
      <c r="C78" s="125"/>
      <c r="D78" s="126"/>
    </row>
    <row r="79" ht="20.1" customHeight="1" spans="1:4">
      <c r="A79" s="6" t="s">
        <v>284</v>
      </c>
      <c r="B79" s="125"/>
      <c r="C79" s="125"/>
      <c r="D79" s="126"/>
    </row>
    <row r="80" ht="20.1" customHeight="1" spans="1:4">
      <c r="A80" s="127" t="s">
        <v>285</v>
      </c>
      <c r="B80" s="125"/>
      <c r="C80" s="125"/>
      <c r="D80" s="126"/>
    </row>
    <row r="81" ht="20.1" customHeight="1" spans="1:4">
      <c r="A81" s="127" t="s">
        <v>286</v>
      </c>
      <c r="B81" s="125"/>
      <c r="C81" s="125"/>
      <c r="D81" s="126"/>
    </row>
    <row r="82" ht="20.1" customHeight="1" spans="1:4">
      <c r="A82" s="127" t="s">
        <v>278</v>
      </c>
      <c r="B82" s="125"/>
      <c r="C82" s="125"/>
      <c r="D82" s="126"/>
    </row>
    <row r="83" ht="20.1" customHeight="1" spans="1:4">
      <c r="A83" s="128" t="s">
        <v>244</v>
      </c>
      <c r="B83" s="125"/>
      <c r="C83" s="125"/>
      <c r="D83" s="126"/>
    </row>
    <row r="84" ht="20.1" customHeight="1" spans="1:4">
      <c r="A84" s="128" t="s">
        <v>287</v>
      </c>
      <c r="B84" s="125">
        <v>400</v>
      </c>
      <c r="C84" s="125">
        <v>400</v>
      </c>
      <c r="D84" s="126">
        <f t="shared" si="0"/>
        <v>0</v>
      </c>
    </row>
    <row r="85" ht="20.1" customHeight="1" spans="1:4">
      <c r="A85" s="128" t="s">
        <v>288</v>
      </c>
      <c r="B85" s="125">
        <f>SUM(B86:B93)</f>
        <v>318</v>
      </c>
      <c r="C85" s="125">
        <f>SUM(C86:C93)</f>
        <v>338</v>
      </c>
      <c r="D85" s="126">
        <f t="shared" si="0"/>
        <v>0.0628930817610063</v>
      </c>
    </row>
    <row r="86" ht="20.1" customHeight="1" spans="1:4">
      <c r="A86" s="127" t="s">
        <v>235</v>
      </c>
      <c r="B86" s="125">
        <v>150</v>
      </c>
      <c r="C86" s="125">
        <v>158</v>
      </c>
      <c r="D86" s="126">
        <f t="shared" si="0"/>
        <v>0.0533333333333332</v>
      </c>
    </row>
    <row r="87" ht="20.1" customHeight="1" spans="1:4">
      <c r="A87" s="127" t="s">
        <v>236</v>
      </c>
      <c r="B87" s="125"/>
      <c r="C87" s="125"/>
      <c r="D87" s="126"/>
    </row>
    <row r="88" ht="20.1" customHeight="1" spans="1:4">
      <c r="A88" s="127" t="s">
        <v>237</v>
      </c>
      <c r="B88" s="125"/>
      <c r="C88" s="125"/>
      <c r="D88" s="126"/>
    </row>
    <row r="89" ht="20.1" customHeight="1" spans="1:4">
      <c r="A89" s="128" t="s">
        <v>289</v>
      </c>
      <c r="B89" s="125"/>
      <c r="C89" s="125"/>
      <c r="D89" s="126"/>
    </row>
    <row r="90" ht="20.1" customHeight="1" spans="1:4">
      <c r="A90" s="128" t="s">
        <v>290</v>
      </c>
      <c r="B90" s="125"/>
      <c r="C90" s="125"/>
      <c r="D90" s="126"/>
    </row>
    <row r="91" ht="20.1" customHeight="1" spans="1:4">
      <c r="A91" s="128" t="s">
        <v>278</v>
      </c>
      <c r="B91" s="125"/>
      <c r="C91" s="125"/>
      <c r="D91" s="126"/>
    </row>
    <row r="92" ht="20.1" customHeight="1" spans="1:4">
      <c r="A92" s="128" t="s">
        <v>244</v>
      </c>
      <c r="B92" s="125">
        <v>80</v>
      </c>
      <c r="C92" s="125">
        <v>83</v>
      </c>
      <c r="D92" s="126">
        <f t="shared" si="0"/>
        <v>0.0375000000000001</v>
      </c>
    </row>
    <row r="93" ht="20.1" customHeight="1" spans="1:4">
      <c r="A93" s="6" t="s">
        <v>291</v>
      </c>
      <c r="B93" s="125">
        <v>88</v>
      </c>
      <c r="C93" s="125">
        <v>97</v>
      </c>
      <c r="D93" s="126">
        <f t="shared" si="0"/>
        <v>0.102272727272727</v>
      </c>
    </row>
    <row r="94" ht="20.1" customHeight="1" spans="1:4">
      <c r="A94" s="127" t="s">
        <v>292</v>
      </c>
      <c r="B94" s="125"/>
      <c r="C94" s="125"/>
      <c r="D94" s="126"/>
    </row>
    <row r="95" ht="20.1" customHeight="1" spans="1:4">
      <c r="A95" s="127" t="s">
        <v>235</v>
      </c>
      <c r="B95" s="125"/>
      <c r="C95" s="125"/>
      <c r="D95" s="126"/>
    </row>
    <row r="96" ht="20.1" customHeight="1" spans="1:4">
      <c r="A96" s="128" t="s">
        <v>236</v>
      </c>
      <c r="B96" s="125"/>
      <c r="C96" s="125"/>
      <c r="D96" s="126"/>
    </row>
    <row r="97" ht="20.1" customHeight="1" spans="1:4">
      <c r="A97" s="128" t="s">
        <v>237</v>
      </c>
      <c r="B97" s="125"/>
      <c r="C97" s="125"/>
      <c r="D97" s="126"/>
    </row>
    <row r="98" ht="20.1" customHeight="1" spans="1:4">
      <c r="A98" s="128" t="s">
        <v>293</v>
      </c>
      <c r="B98" s="125"/>
      <c r="C98" s="125"/>
      <c r="D98" s="126"/>
    </row>
    <row r="99" ht="20.1" customHeight="1" spans="1:4">
      <c r="A99" s="127" t="s">
        <v>294</v>
      </c>
      <c r="B99" s="125"/>
      <c r="C99" s="125"/>
      <c r="D99" s="126"/>
    </row>
    <row r="100" ht="20.1" customHeight="1" spans="1:4">
      <c r="A100" s="127" t="s">
        <v>295</v>
      </c>
      <c r="B100" s="125"/>
      <c r="C100" s="125"/>
      <c r="D100" s="126"/>
    </row>
    <row r="101" ht="20.1" customHeight="1" spans="1:4">
      <c r="A101" s="127" t="s">
        <v>278</v>
      </c>
      <c r="B101" s="125"/>
      <c r="C101" s="125"/>
      <c r="D101" s="126"/>
    </row>
    <row r="102" ht="20.1" customHeight="1" spans="1:4">
      <c r="A102" s="128" t="s">
        <v>244</v>
      </c>
      <c r="B102" s="125"/>
      <c r="C102" s="125"/>
      <c r="D102" s="126"/>
    </row>
    <row r="103" ht="20.1" customHeight="1" spans="1:4">
      <c r="A103" s="128" t="s">
        <v>296</v>
      </c>
      <c r="B103" s="125"/>
      <c r="C103" s="125"/>
      <c r="D103" s="126"/>
    </row>
    <row r="104" ht="20.1" customHeight="1" spans="1:4">
      <c r="A104" s="128" t="s">
        <v>297</v>
      </c>
      <c r="B104" s="125">
        <f>SUM(B105:B118)</f>
        <v>206</v>
      </c>
      <c r="C104" s="125">
        <f>SUM(C105:C118)</f>
        <v>226</v>
      </c>
      <c r="D104" s="126">
        <f t="shared" si="0"/>
        <v>0.0970873786407767</v>
      </c>
    </row>
    <row r="105" ht="20.1" customHeight="1" spans="1:4">
      <c r="A105" s="128" t="s">
        <v>235</v>
      </c>
      <c r="B105" s="125">
        <v>80</v>
      </c>
      <c r="C105" s="125">
        <v>86</v>
      </c>
      <c r="D105" s="126">
        <f t="shared" si="0"/>
        <v>0.075</v>
      </c>
    </row>
    <row r="106" ht="20.1" customHeight="1" spans="1:4">
      <c r="A106" s="127" t="s">
        <v>236</v>
      </c>
      <c r="B106" s="125"/>
      <c r="C106" s="125"/>
      <c r="D106" s="126"/>
    </row>
    <row r="107" ht="20.1" customHeight="1" spans="1:4">
      <c r="A107" s="127" t="s">
        <v>237</v>
      </c>
      <c r="B107" s="125"/>
      <c r="C107" s="125"/>
      <c r="D107" s="126"/>
    </row>
    <row r="108" ht="20.1" customHeight="1" spans="1:4">
      <c r="A108" s="127" t="s">
        <v>298</v>
      </c>
      <c r="B108" s="125"/>
      <c r="C108" s="125"/>
      <c r="D108" s="126"/>
    </row>
    <row r="109" ht="20.1" customHeight="1" spans="1:4">
      <c r="A109" s="128" t="s">
        <v>299</v>
      </c>
      <c r="B109" s="125"/>
      <c r="C109" s="125"/>
      <c r="D109" s="126"/>
    </row>
    <row r="110" ht="20.1" customHeight="1" spans="1:4">
      <c r="A110" s="128" t="s">
        <v>300</v>
      </c>
      <c r="B110" s="125"/>
      <c r="C110" s="125"/>
      <c r="D110" s="126"/>
    </row>
    <row r="111" ht="20.1" customHeight="1" spans="1:4">
      <c r="A111" s="128" t="s">
        <v>301</v>
      </c>
      <c r="B111" s="125"/>
      <c r="C111" s="125"/>
      <c r="D111" s="126"/>
    </row>
    <row r="112" ht="20.1" customHeight="1" spans="1:4">
      <c r="A112" s="127" t="s">
        <v>302</v>
      </c>
      <c r="B112" s="125"/>
      <c r="C112" s="125"/>
      <c r="D112" s="126"/>
    </row>
    <row r="113" ht="20.1" customHeight="1" spans="1:4">
      <c r="A113" s="127" t="s">
        <v>303</v>
      </c>
      <c r="B113" s="125"/>
      <c r="C113" s="125"/>
      <c r="D113" s="126"/>
    </row>
    <row r="114" ht="20.1" customHeight="1" spans="1:4">
      <c r="A114" s="127" t="s">
        <v>304</v>
      </c>
      <c r="B114" s="125"/>
      <c r="C114" s="125"/>
      <c r="D114" s="126"/>
    </row>
    <row r="115" ht="20.1" customHeight="1" spans="1:4">
      <c r="A115" s="128" t="s">
        <v>305</v>
      </c>
      <c r="B115" s="125"/>
      <c r="C115" s="125"/>
      <c r="D115" s="126"/>
    </row>
    <row r="116" ht="20.1" customHeight="1" spans="1:4">
      <c r="A116" s="128" t="s">
        <v>306</v>
      </c>
      <c r="B116" s="125"/>
      <c r="C116" s="125"/>
      <c r="D116" s="126"/>
    </row>
    <row r="117" ht="20.1" customHeight="1" spans="1:4">
      <c r="A117" s="128" t="s">
        <v>244</v>
      </c>
      <c r="B117" s="125">
        <v>70</v>
      </c>
      <c r="C117" s="125">
        <v>68</v>
      </c>
      <c r="D117" s="126">
        <f t="shared" si="0"/>
        <v>-0.0285714285714286</v>
      </c>
    </row>
    <row r="118" ht="20.1" customHeight="1" spans="1:4">
      <c r="A118" s="128" t="s">
        <v>307</v>
      </c>
      <c r="B118" s="125">
        <v>56</v>
      </c>
      <c r="C118" s="125">
        <v>72</v>
      </c>
      <c r="D118" s="126">
        <f t="shared" si="0"/>
        <v>0.285714285714286</v>
      </c>
    </row>
    <row r="119" ht="20.1" customHeight="1" spans="1:4">
      <c r="A119" s="6" t="s">
        <v>308</v>
      </c>
      <c r="B119" s="125">
        <f>SUM(B120:B127)</f>
        <v>1218</v>
      </c>
      <c r="C119" s="125">
        <f>SUM(C120:C127)</f>
        <v>1258</v>
      </c>
      <c r="D119" s="126">
        <f t="shared" si="0"/>
        <v>0.0328407224958949</v>
      </c>
    </row>
    <row r="120" ht="20.1" customHeight="1" spans="1:4">
      <c r="A120" s="127" t="s">
        <v>235</v>
      </c>
      <c r="B120" s="125">
        <v>667</v>
      </c>
      <c r="C120" s="125">
        <v>670</v>
      </c>
      <c r="D120" s="126">
        <f t="shared" si="0"/>
        <v>0.00449775112443773</v>
      </c>
    </row>
    <row r="121" ht="20.1" customHeight="1" spans="1:4">
      <c r="A121" s="127" t="s">
        <v>236</v>
      </c>
      <c r="B121" s="125"/>
      <c r="C121" s="125"/>
      <c r="D121" s="126"/>
    </row>
    <row r="122" ht="20.1" customHeight="1" spans="1:4">
      <c r="A122" s="127" t="s">
        <v>237</v>
      </c>
      <c r="B122" s="125"/>
      <c r="C122" s="125"/>
      <c r="D122" s="126"/>
    </row>
    <row r="123" ht="20.1" customHeight="1" spans="1:4">
      <c r="A123" s="128" t="s">
        <v>309</v>
      </c>
      <c r="B123" s="125"/>
      <c r="C123" s="125"/>
      <c r="D123" s="126"/>
    </row>
    <row r="124" ht="20.1" customHeight="1" spans="1:4">
      <c r="A124" s="128" t="s">
        <v>310</v>
      </c>
      <c r="B124" s="125"/>
      <c r="C124" s="125"/>
      <c r="D124" s="126"/>
    </row>
    <row r="125" ht="20.1" customHeight="1" spans="1:4">
      <c r="A125" s="128" t="s">
        <v>311</v>
      </c>
      <c r="B125" s="125"/>
      <c r="C125" s="125"/>
      <c r="D125" s="126"/>
    </row>
    <row r="126" ht="20.1" customHeight="1" spans="1:4">
      <c r="A126" s="127" t="s">
        <v>244</v>
      </c>
      <c r="B126" s="125">
        <v>85</v>
      </c>
      <c r="C126" s="125">
        <v>86</v>
      </c>
      <c r="D126" s="126">
        <f t="shared" si="0"/>
        <v>0.0117647058823529</v>
      </c>
    </row>
    <row r="127" ht="20.1" customHeight="1" spans="1:4">
      <c r="A127" s="127" t="s">
        <v>312</v>
      </c>
      <c r="B127" s="125">
        <v>466</v>
      </c>
      <c r="C127" s="125">
        <v>502</v>
      </c>
      <c r="D127" s="126">
        <f t="shared" si="0"/>
        <v>0.0772532188841202</v>
      </c>
    </row>
    <row r="128" ht="20.1" customHeight="1" spans="1:4">
      <c r="A128" s="6" t="s">
        <v>313</v>
      </c>
      <c r="B128" s="125">
        <f>SUM(B129:B138)</f>
        <v>1768</v>
      </c>
      <c r="C128" s="125">
        <f>SUM(C129:C138)</f>
        <v>1994</v>
      </c>
      <c r="D128" s="126">
        <f t="shared" si="0"/>
        <v>0.127828054298643</v>
      </c>
    </row>
    <row r="129" ht="20.1" customHeight="1" spans="1:4">
      <c r="A129" s="127" t="s">
        <v>235</v>
      </c>
      <c r="B129" s="125">
        <v>215</v>
      </c>
      <c r="C129" s="125">
        <v>220</v>
      </c>
      <c r="D129" s="126">
        <f t="shared" si="0"/>
        <v>0.0232558139534884</v>
      </c>
    </row>
    <row r="130" ht="20.1" customHeight="1" spans="1:4">
      <c r="A130" s="127" t="s">
        <v>236</v>
      </c>
      <c r="B130" s="125"/>
      <c r="C130" s="125"/>
      <c r="D130" s="126"/>
    </row>
    <row r="131" ht="20.1" customHeight="1" spans="1:4">
      <c r="A131" s="127" t="s">
        <v>237</v>
      </c>
      <c r="B131" s="125"/>
      <c r="C131" s="125"/>
      <c r="D131" s="126"/>
    </row>
    <row r="132" ht="20.1" customHeight="1" spans="1:4">
      <c r="A132" s="128" t="s">
        <v>314</v>
      </c>
      <c r="B132" s="125"/>
      <c r="C132" s="125"/>
      <c r="D132" s="126"/>
    </row>
    <row r="133" ht="20.1" customHeight="1" spans="1:4">
      <c r="A133" s="128" t="s">
        <v>315</v>
      </c>
      <c r="B133" s="125"/>
      <c r="C133" s="125"/>
      <c r="D133" s="126"/>
    </row>
    <row r="134" ht="20.1" customHeight="1" spans="1:4">
      <c r="A134" s="128" t="s">
        <v>316</v>
      </c>
      <c r="B134" s="125"/>
      <c r="C134" s="125"/>
      <c r="D134" s="126"/>
    </row>
    <row r="135" ht="20.1" customHeight="1" spans="1:4">
      <c r="A135" s="127" t="s">
        <v>317</v>
      </c>
      <c r="B135" s="125"/>
      <c r="C135" s="125"/>
      <c r="D135" s="126"/>
    </row>
    <row r="136" ht="20.1" customHeight="1" spans="1:4">
      <c r="A136" s="127" t="s">
        <v>318</v>
      </c>
      <c r="B136" s="125">
        <v>425</v>
      </c>
      <c r="C136" s="125">
        <v>501</v>
      </c>
      <c r="D136" s="126">
        <f>C136/B136-1</f>
        <v>0.178823529411765</v>
      </c>
    </row>
    <row r="137" ht="20.1" customHeight="1" spans="1:4">
      <c r="A137" s="127" t="s">
        <v>244</v>
      </c>
      <c r="B137" s="125">
        <v>253</v>
      </c>
      <c r="C137" s="125">
        <v>260</v>
      </c>
      <c r="D137" s="126">
        <f>C137/B137-1</f>
        <v>0.0276679841897234</v>
      </c>
    </row>
    <row r="138" ht="20.1" customHeight="1" spans="1:4">
      <c r="A138" s="128" t="s">
        <v>319</v>
      </c>
      <c r="B138" s="125">
        <v>875</v>
      </c>
      <c r="C138" s="125">
        <v>1013</v>
      </c>
      <c r="D138" s="126">
        <f>C138/B138-1</f>
        <v>0.157714285714286</v>
      </c>
    </row>
    <row r="139" ht="20.1" customHeight="1" spans="1:4">
      <c r="A139" s="128" t="s">
        <v>320</v>
      </c>
      <c r="B139" s="125"/>
      <c r="C139" s="125"/>
      <c r="D139" s="126"/>
    </row>
    <row r="140" ht="20.1" customHeight="1" spans="1:4">
      <c r="A140" s="128" t="s">
        <v>235</v>
      </c>
      <c r="B140" s="125"/>
      <c r="C140" s="125"/>
      <c r="D140" s="126"/>
    </row>
    <row r="141" ht="20.1" customHeight="1" spans="1:4">
      <c r="A141" s="6" t="s">
        <v>236</v>
      </c>
      <c r="B141" s="125"/>
      <c r="C141" s="125"/>
      <c r="D141" s="126"/>
    </row>
    <row r="142" ht="20.1" customHeight="1" spans="1:4">
      <c r="A142" s="127" t="s">
        <v>237</v>
      </c>
      <c r="B142" s="125"/>
      <c r="C142" s="125"/>
      <c r="D142" s="126"/>
    </row>
    <row r="143" ht="20.1" customHeight="1" spans="1:4">
      <c r="A143" s="127" t="s">
        <v>321</v>
      </c>
      <c r="B143" s="125"/>
      <c r="C143" s="125"/>
      <c r="D143" s="126"/>
    </row>
    <row r="144" ht="20.1" customHeight="1" spans="1:4">
      <c r="A144" s="127" t="s">
        <v>322</v>
      </c>
      <c r="B144" s="125"/>
      <c r="C144" s="125"/>
      <c r="D144" s="126"/>
    </row>
    <row r="145" ht="20.1" customHeight="1" spans="1:4">
      <c r="A145" s="128" t="s">
        <v>323</v>
      </c>
      <c r="B145" s="125"/>
      <c r="C145" s="125"/>
      <c r="D145" s="126"/>
    </row>
    <row r="146" ht="20.1" customHeight="1" spans="1:4">
      <c r="A146" s="128" t="s">
        <v>324</v>
      </c>
      <c r="B146" s="125"/>
      <c r="C146" s="125"/>
      <c r="D146" s="126"/>
    </row>
    <row r="147" ht="20.1" customHeight="1" spans="1:4">
      <c r="A147" s="128" t="s">
        <v>325</v>
      </c>
      <c r="B147" s="125"/>
      <c r="C147" s="125"/>
      <c r="D147" s="126"/>
    </row>
    <row r="148" ht="20.1" customHeight="1" spans="1:4">
      <c r="A148" s="127" t="s">
        <v>326</v>
      </c>
      <c r="B148" s="125"/>
      <c r="C148" s="125"/>
      <c r="D148" s="126"/>
    </row>
    <row r="149" ht="20.1" customHeight="1" spans="1:4">
      <c r="A149" s="127" t="s">
        <v>244</v>
      </c>
      <c r="B149" s="125"/>
      <c r="C149" s="125"/>
      <c r="D149" s="126"/>
    </row>
    <row r="150" ht="20.1" customHeight="1" spans="1:4">
      <c r="A150" s="127" t="s">
        <v>327</v>
      </c>
      <c r="B150" s="125"/>
      <c r="C150" s="125"/>
      <c r="D150" s="126"/>
    </row>
    <row r="151" ht="20.1" customHeight="1" spans="1:4">
      <c r="A151" s="128" t="s">
        <v>328</v>
      </c>
      <c r="B151" s="125">
        <f>SUM(B152:B160)</f>
        <v>2558</v>
      </c>
      <c r="C151" s="125">
        <f>SUM(C152:C160)</f>
        <v>2535</v>
      </c>
      <c r="D151" s="126">
        <f>C151/B151-1</f>
        <v>-0.00899139953088346</v>
      </c>
    </row>
    <row r="152" ht="20.1" customHeight="1" spans="1:4">
      <c r="A152" s="128" t="s">
        <v>235</v>
      </c>
      <c r="B152" s="125">
        <v>1731</v>
      </c>
      <c r="C152" s="125">
        <v>1740</v>
      </c>
      <c r="D152" s="126">
        <f>C152/B152-1</f>
        <v>0.00519930675909874</v>
      </c>
    </row>
    <row r="153" ht="20.1" customHeight="1" spans="1:4">
      <c r="A153" s="128" t="s">
        <v>236</v>
      </c>
      <c r="B153" s="125"/>
      <c r="C153" s="125"/>
      <c r="D153" s="126"/>
    </row>
    <row r="154" ht="20.1" customHeight="1" spans="1:4">
      <c r="A154" s="6" t="s">
        <v>237</v>
      </c>
      <c r="B154" s="125"/>
      <c r="C154" s="125"/>
      <c r="D154" s="126"/>
    </row>
    <row r="155" ht="20.1" customHeight="1" spans="1:4">
      <c r="A155" s="127" t="s">
        <v>329</v>
      </c>
      <c r="B155" s="125"/>
      <c r="C155" s="125"/>
      <c r="D155" s="126"/>
    </row>
    <row r="156" ht="20.1" customHeight="1" spans="1:4">
      <c r="A156" s="127" t="s">
        <v>330</v>
      </c>
      <c r="B156" s="125"/>
      <c r="C156" s="125"/>
      <c r="D156" s="126"/>
    </row>
    <row r="157" ht="20.1" customHeight="1" spans="1:4">
      <c r="A157" s="127" t="s">
        <v>331</v>
      </c>
      <c r="B157" s="125"/>
      <c r="C157" s="125"/>
      <c r="D157" s="126"/>
    </row>
    <row r="158" ht="20.1" customHeight="1" spans="1:4">
      <c r="A158" s="128" t="s">
        <v>278</v>
      </c>
      <c r="B158" s="125"/>
      <c r="C158" s="125"/>
      <c r="D158" s="126"/>
    </row>
    <row r="159" ht="20.1" customHeight="1" spans="1:4">
      <c r="A159" s="128" t="s">
        <v>244</v>
      </c>
      <c r="B159" s="125">
        <v>63</v>
      </c>
      <c r="C159" s="125">
        <v>65</v>
      </c>
      <c r="D159" s="126">
        <f>C159/B159-1</f>
        <v>0.0317460317460319</v>
      </c>
    </row>
    <row r="160" ht="20.1" customHeight="1" spans="1:4">
      <c r="A160" s="128" t="s">
        <v>332</v>
      </c>
      <c r="B160" s="125">
        <v>764</v>
      </c>
      <c r="C160" s="125">
        <v>730</v>
      </c>
      <c r="D160" s="126">
        <f>C160/B160-1</f>
        <v>-0.0445026178010471</v>
      </c>
    </row>
    <row r="161" ht="20.1" customHeight="1" spans="1:4">
      <c r="A161" s="127" t="s">
        <v>333</v>
      </c>
      <c r="B161" s="125"/>
      <c r="C161" s="125"/>
      <c r="D161" s="126"/>
    </row>
    <row r="162" ht="20.1" customHeight="1" spans="1:4">
      <c r="A162" s="127" t="s">
        <v>235</v>
      </c>
      <c r="B162" s="125"/>
      <c r="C162" s="125"/>
      <c r="D162" s="126"/>
    </row>
    <row r="163" ht="20.1" customHeight="1" spans="1:4">
      <c r="A163" s="127" t="s">
        <v>236</v>
      </c>
      <c r="B163" s="125"/>
      <c r="C163" s="125"/>
      <c r="D163" s="126"/>
    </row>
    <row r="164" ht="20.1" customHeight="1" spans="1:4">
      <c r="A164" s="128" t="s">
        <v>237</v>
      </c>
      <c r="B164" s="125"/>
      <c r="C164" s="125"/>
      <c r="D164" s="126"/>
    </row>
    <row r="165" ht="20.1" customHeight="1" spans="1:4">
      <c r="A165" s="128" t="s">
        <v>334</v>
      </c>
      <c r="B165" s="125"/>
      <c r="C165" s="125"/>
      <c r="D165" s="126"/>
    </row>
    <row r="166" ht="20.1" customHeight="1" spans="1:4">
      <c r="A166" s="128" t="s">
        <v>335</v>
      </c>
      <c r="B166" s="125"/>
      <c r="C166" s="125"/>
      <c r="D166" s="126"/>
    </row>
    <row r="167" ht="20.1" customHeight="1" spans="1:4">
      <c r="A167" s="128" t="s">
        <v>336</v>
      </c>
      <c r="B167" s="125"/>
      <c r="C167" s="125"/>
      <c r="D167" s="126"/>
    </row>
    <row r="168" ht="20.1" customHeight="1" spans="1:4">
      <c r="A168" s="127" t="s">
        <v>337</v>
      </c>
      <c r="B168" s="125"/>
      <c r="C168" s="125"/>
      <c r="D168" s="126"/>
    </row>
    <row r="169" ht="20.1" customHeight="1" spans="1:4">
      <c r="A169" s="127" t="s">
        <v>338</v>
      </c>
      <c r="B169" s="125"/>
      <c r="C169" s="125"/>
      <c r="D169" s="126"/>
    </row>
    <row r="170" ht="20.1" customHeight="1" spans="1:4">
      <c r="A170" s="127" t="s">
        <v>339</v>
      </c>
      <c r="B170" s="125"/>
      <c r="C170" s="125"/>
      <c r="D170" s="126"/>
    </row>
    <row r="171" ht="20.1" customHeight="1" spans="1:4">
      <c r="A171" s="128" t="s">
        <v>278</v>
      </c>
      <c r="B171" s="125"/>
      <c r="C171" s="125"/>
      <c r="D171" s="126"/>
    </row>
    <row r="172" ht="20.1" customHeight="1" spans="1:4">
      <c r="A172" s="128" t="s">
        <v>244</v>
      </c>
      <c r="B172" s="125"/>
      <c r="C172" s="125"/>
      <c r="D172" s="126"/>
    </row>
    <row r="173" ht="20.1" customHeight="1" spans="1:4">
      <c r="A173" s="128" t="s">
        <v>340</v>
      </c>
      <c r="B173" s="125"/>
      <c r="C173" s="125"/>
      <c r="D173" s="126"/>
    </row>
    <row r="174" ht="20.1" customHeight="1" spans="1:4">
      <c r="A174" s="127" t="s">
        <v>341</v>
      </c>
      <c r="B174" s="125">
        <f>SUM(B175:B180)</f>
        <v>0</v>
      </c>
      <c r="C174" s="125">
        <f>SUM(C175:C180)</f>
        <v>0</v>
      </c>
      <c r="D174" s="126"/>
    </row>
    <row r="175" ht="20.1" customHeight="1" spans="1:4">
      <c r="A175" s="127" t="s">
        <v>235</v>
      </c>
      <c r="B175" s="125"/>
      <c r="C175" s="125"/>
      <c r="D175" s="126"/>
    </row>
    <row r="176" s="122" customFormat="1" ht="20.1" customHeight="1" spans="1:4">
      <c r="A176" s="127" t="s">
        <v>236</v>
      </c>
      <c r="B176" s="125"/>
      <c r="C176" s="125"/>
      <c r="D176" s="126"/>
    </row>
    <row r="177" ht="20.1" customHeight="1" spans="1:4">
      <c r="A177" s="128" t="s">
        <v>237</v>
      </c>
      <c r="B177" s="125"/>
      <c r="C177" s="125"/>
      <c r="D177" s="126"/>
    </row>
    <row r="178" ht="20.1" customHeight="1" spans="1:4">
      <c r="A178" s="128" t="s">
        <v>342</v>
      </c>
      <c r="B178" s="125"/>
      <c r="C178" s="125"/>
      <c r="D178" s="126"/>
    </row>
    <row r="179" ht="20.1" customHeight="1" spans="1:4">
      <c r="A179" s="128" t="s">
        <v>244</v>
      </c>
      <c r="B179" s="125"/>
      <c r="C179" s="125"/>
      <c r="D179" s="126"/>
    </row>
    <row r="180" ht="20.1" customHeight="1" spans="1:4">
      <c r="A180" s="6" t="s">
        <v>343</v>
      </c>
      <c r="B180" s="125"/>
      <c r="C180" s="125"/>
      <c r="D180" s="126"/>
    </row>
    <row r="181" ht="20.1" customHeight="1" spans="1:4">
      <c r="A181" s="127" t="s">
        <v>344</v>
      </c>
      <c r="B181" s="125">
        <f>SUM(B182:B187)</f>
        <v>27</v>
      </c>
      <c r="C181" s="125">
        <f>SUM(C182:C187)</f>
        <v>28</v>
      </c>
      <c r="D181" s="126">
        <f>C181/B181-1</f>
        <v>0.037037037037037</v>
      </c>
    </row>
    <row r="182" ht="20.1" customHeight="1" spans="1:4">
      <c r="A182" s="127" t="s">
        <v>235</v>
      </c>
      <c r="B182" s="125"/>
      <c r="C182" s="125"/>
      <c r="D182" s="126"/>
    </row>
    <row r="183" ht="20.1" customHeight="1" spans="1:4">
      <c r="A183" s="127" t="s">
        <v>236</v>
      </c>
      <c r="B183" s="125"/>
      <c r="C183" s="125"/>
      <c r="D183" s="126"/>
    </row>
    <row r="184" ht="20.1" customHeight="1" spans="1:4">
      <c r="A184" s="128" t="s">
        <v>237</v>
      </c>
      <c r="B184" s="125"/>
      <c r="C184" s="125"/>
      <c r="D184" s="126"/>
    </row>
    <row r="185" ht="20.1" customHeight="1" spans="1:4">
      <c r="A185" s="128" t="s">
        <v>345</v>
      </c>
      <c r="B185" s="125"/>
      <c r="C185" s="125"/>
      <c r="D185" s="126"/>
    </row>
    <row r="186" ht="20.1" customHeight="1" spans="1:4">
      <c r="A186" s="128" t="s">
        <v>244</v>
      </c>
      <c r="B186" s="125"/>
      <c r="C186" s="125"/>
      <c r="D186" s="126"/>
    </row>
    <row r="187" ht="20.1" customHeight="1" spans="1:4">
      <c r="A187" s="127" t="s">
        <v>346</v>
      </c>
      <c r="B187" s="125">
        <v>27</v>
      </c>
      <c r="C187" s="125">
        <v>28</v>
      </c>
      <c r="D187" s="126">
        <f>C187/B187-1</f>
        <v>0.037037037037037</v>
      </c>
    </row>
    <row r="188" ht="20.1" customHeight="1" spans="1:4">
      <c r="A188" s="127" t="s">
        <v>347</v>
      </c>
      <c r="B188" s="125">
        <f>SUM(B189:B196)</f>
        <v>48</v>
      </c>
      <c r="C188" s="125">
        <f>SUM(C189:C196)</f>
        <v>50</v>
      </c>
      <c r="D188" s="126">
        <f>C188/B188-1</f>
        <v>0.0416666666666667</v>
      </c>
    </row>
    <row r="189" ht="20.1" customHeight="1" spans="1:4">
      <c r="A189" s="127" t="s">
        <v>235</v>
      </c>
      <c r="B189" s="125"/>
      <c r="C189" s="125"/>
      <c r="D189" s="126"/>
    </row>
    <row r="190" ht="20.1" customHeight="1" spans="1:4">
      <c r="A190" s="128" t="s">
        <v>236</v>
      </c>
      <c r="B190" s="125"/>
      <c r="C190" s="125"/>
      <c r="D190" s="126"/>
    </row>
    <row r="191" ht="20.1" customHeight="1" spans="1:4">
      <c r="A191" s="128" t="s">
        <v>237</v>
      </c>
      <c r="B191" s="125"/>
      <c r="C191" s="125"/>
      <c r="D191" s="126"/>
    </row>
    <row r="192" ht="20.1" customHeight="1" spans="1:4">
      <c r="A192" s="128" t="s">
        <v>348</v>
      </c>
      <c r="B192" s="125"/>
      <c r="C192" s="125"/>
      <c r="D192" s="126"/>
    </row>
    <row r="193" ht="20.1" customHeight="1" spans="1:4">
      <c r="A193" s="6" t="s">
        <v>349</v>
      </c>
      <c r="B193" s="125"/>
      <c r="C193" s="125"/>
      <c r="D193" s="126"/>
    </row>
    <row r="194" ht="20.1" customHeight="1" spans="1:4">
      <c r="A194" s="127" t="s">
        <v>350</v>
      </c>
      <c r="B194" s="125"/>
      <c r="C194" s="125"/>
      <c r="D194" s="126"/>
    </row>
    <row r="195" ht="20.1" customHeight="1" spans="1:4">
      <c r="A195" s="127" t="s">
        <v>244</v>
      </c>
      <c r="B195" s="125">
        <v>48</v>
      </c>
      <c r="C195" s="125">
        <v>50</v>
      </c>
      <c r="D195" s="126">
        <f>C195/B195-1</f>
        <v>0.0416666666666667</v>
      </c>
    </row>
    <row r="196" ht="20.1" customHeight="1" spans="1:4">
      <c r="A196" s="127" t="s">
        <v>351</v>
      </c>
      <c r="B196" s="125"/>
      <c r="C196" s="125"/>
      <c r="D196" s="126"/>
    </row>
    <row r="197" ht="20.1" customHeight="1" spans="1:4">
      <c r="A197" s="128" t="s">
        <v>352</v>
      </c>
      <c r="B197" s="125">
        <f>SUM(B198:B202)</f>
        <v>176</v>
      </c>
      <c r="C197" s="125">
        <f>SUM(C198:C202)</f>
        <v>176</v>
      </c>
      <c r="D197" s="126">
        <f>C197/B197-1</f>
        <v>0</v>
      </c>
    </row>
    <row r="198" ht="20.1" customHeight="1" spans="1:4">
      <c r="A198" s="128" t="s">
        <v>235</v>
      </c>
      <c r="B198" s="125">
        <v>176</v>
      </c>
      <c r="C198" s="125">
        <v>176</v>
      </c>
      <c r="D198" s="126">
        <f>C198/B198-1</f>
        <v>0</v>
      </c>
    </row>
    <row r="199" ht="20.1" customHeight="1" spans="1:4">
      <c r="A199" s="128" t="s">
        <v>236</v>
      </c>
      <c r="B199" s="125"/>
      <c r="C199" s="125"/>
      <c r="D199" s="126"/>
    </row>
    <row r="200" ht="20.1" customHeight="1" spans="1:4">
      <c r="A200" s="127" t="s">
        <v>237</v>
      </c>
      <c r="B200" s="125"/>
      <c r="C200" s="125"/>
      <c r="D200" s="126"/>
    </row>
    <row r="201" ht="20.1" customHeight="1" spans="1:4">
      <c r="A201" s="127" t="s">
        <v>353</v>
      </c>
      <c r="B201" s="125"/>
      <c r="C201" s="125"/>
      <c r="D201" s="126"/>
    </row>
    <row r="202" ht="20.1" customHeight="1" spans="1:4">
      <c r="A202" s="127" t="s">
        <v>354</v>
      </c>
      <c r="B202" s="125"/>
      <c r="C202" s="125"/>
      <c r="D202" s="126"/>
    </row>
    <row r="203" ht="20.1" customHeight="1" spans="1:4">
      <c r="A203" s="128" t="s">
        <v>355</v>
      </c>
      <c r="B203" s="125">
        <f>SUM(B204:B209)</f>
        <v>176</v>
      </c>
      <c r="C203" s="125">
        <f>SUM(C204:C209)</f>
        <v>181</v>
      </c>
      <c r="D203" s="126">
        <f>C203/B203-1</f>
        <v>0.0284090909090908</v>
      </c>
    </row>
    <row r="204" ht="20.1" customHeight="1" spans="1:4">
      <c r="A204" s="128" t="s">
        <v>235</v>
      </c>
      <c r="B204" s="125">
        <v>130</v>
      </c>
      <c r="C204" s="125">
        <v>132</v>
      </c>
      <c r="D204" s="126">
        <f>C204/B204-1</f>
        <v>0.0153846153846153</v>
      </c>
    </row>
    <row r="205" ht="20.1" customHeight="1" spans="1:4">
      <c r="A205" s="128" t="s">
        <v>236</v>
      </c>
      <c r="B205" s="125"/>
      <c r="C205" s="125"/>
      <c r="D205" s="126"/>
    </row>
    <row r="206" ht="20.1" customHeight="1" spans="1:4">
      <c r="A206" s="6" t="s">
        <v>237</v>
      </c>
      <c r="B206" s="125"/>
      <c r="C206" s="125"/>
      <c r="D206" s="126"/>
    </row>
    <row r="207" ht="20.1" customHeight="1" spans="1:4">
      <c r="A207" s="127" t="s">
        <v>249</v>
      </c>
      <c r="B207" s="125"/>
      <c r="C207" s="125"/>
      <c r="D207" s="126"/>
    </row>
    <row r="208" ht="20.1" customHeight="1" spans="1:4">
      <c r="A208" s="127" t="s">
        <v>244</v>
      </c>
      <c r="B208" s="125"/>
      <c r="C208" s="125"/>
      <c r="D208" s="126"/>
    </row>
    <row r="209" ht="20.1" customHeight="1" spans="1:4">
      <c r="A209" s="127" t="s">
        <v>356</v>
      </c>
      <c r="B209" s="125">
        <v>46</v>
      </c>
      <c r="C209" s="125">
        <v>49</v>
      </c>
      <c r="D209" s="126">
        <f>C209/B209-1</f>
        <v>0.0652173913043479</v>
      </c>
    </row>
    <row r="210" ht="20.1" customHeight="1" spans="1:4">
      <c r="A210" s="128" t="s">
        <v>357</v>
      </c>
      <c r="B210" s="125">
        <f>SUM(B211:B217)</f>
        <v>640</v>
      </c>
      <c r="C210" s="125">
        <f>SUM(C211:C217)</f>
        <v>655</v>
      </c>
      <c r="D210" s="126">
        <f>C210/B210-1</f>
        <v>0.0234375</v>
      </c>
    </row>
    <row r="211" ht="20.1" customHeight="1" spans="1:4">
      <c r="A211" s="128" t="s">
        <v>235</v>
      </c>
      <c r="B211" s="125">
        <v>451</v>
      </c>
      <c r="C211" s="125">
        <v>460</v>
      </c>
      <c r="D211" s="126">
        <f>C211/B211-1</f>
        <v>0.0199556541019956</v>
      </c>
    </row>
    <row r="212" ht="20.1" customHeight="1" spans="1:4">
      <c r="A212" s="128" t="s">
        <v>236</v>
      </c>
      <c r="B212" s="125"/>
      <c r="C212" s="125"/>
      <c r="D212" s="126"/>
    </row>
    <row r="213" ht="20.1" customHeight="1" spans="1:4">
      <c r="A213" s="127" t="s">
        <v>237</v>
      </c>
      <c r="B213" s="125"/>
      <c r="C213" s="125"/>
      <c r="D213" s="126"/>
    </row>
    <row r="214" ht="20.1" customHeight="1" spans="1:4">
      <c r="A214" s="127" t="s">
        <v>358</v>
      </c>
      <c r="B214" s="125"/>
      <c r="C214" s="125"/>
      <c r="D214" s="126"/>
    </row>
    <row r="215" ht="20.1" customHeight="1" spans="1:4">
      <c r="A215" s="127" t="s">
        <v>359</v>
      </c>
      <c r="B215" s="125"/>
      <c r="C215" s="125"/>
      <c r="D215" s="126"/>
    </row>
    <row r="216" ht="20.1" customHeight="1" spans="1:4">
      <c r="A216" s="128" t="s">
        <v>244</v>
      </c>
      <c r="B216" s="125">
        <v>39</v>
      </c>
      <c r="C216" s="125">
        <v>40</v>
      </c>
      <c r="D216" s="126">
        <f>C216/B216-1</f>
        <v>0.0256410256410255</v>
      </c>
    </row>
    <row r="217" ht="20.1" customHeight="1" spans="1:4">
      <c r="A217" s="128" t="s">
        <v>360</v>
      </c>
      <c r="B217" s="125">
        <v>150</v>
      </c>
      <c r="C217" s="125">
        <v>155</v>
      </c>
      <c r="D217" s="126">
        <f>C217/B217-1</f>
        <v>0.0333333333333334</v>
      </c>
    </row>
    <row r="218" ht="20.1" customHeight="1" spans="1:4">
      <c r="A218" s="128" t="s">
        <v>361</v>
      </c>
      <c r="B218" s="125">
        <f>SUM(B219:B224)</f>
        <v>768</v>
      </c>
      <c r="C218" s="125">
        <f>SUM(C219:C224)</f>
        <v>801</v>
      </c>
      <c r="D218" s="126">
        <f>C218/B218-1</f>
        <v>0.04296875</v>
      </c>
    </row>
    <row r="219" ht="20.1" customHeight="1" spans="1:4">
      <c r="A219" s="128" t="s">
        <v>235</v>
      </c>
      <c r="B219" s="125">
        <v>456</v>
      </c>
      <c r="C219" s="125">
        <v>481</v>
      </c>
      <c r="D219" s="126">
        <f>C219/B219-1</f>
        <v>0.0548245614035088</v>
      </c>
    </row>
    <row r="220" ht="20.1" customHeight="1" spans="1:4">
      <c r="A220" s="127" t="s">
        <v>236</v>
      </c>
      <c r="B220" s="125"/>
      <c r="C220" s="125"/>
      <c r="D220" s="126"/>
    </row>
    <row r="221" ht="20.1" customHeight="1" spans="1:4">
      <c r="A221" s="127" t="s">
        <v>237</v>
      </c>
      <c r="B221" s="125"/>
      <c r="C221" s="125"/>
      <c r="D221" s="126"/>
    </row>
    <row r="222" ht="20.1" customHeight="1" spans="1:4">
      <c r="A222" s="127" t="s">
        <v>362</v>
      </c>
      <c r="B222" s="125"/>
      <c r="C222" s="125"/>
      <c r="D222" s="126"/>
    </row>
    <row r="223" ht="20.1" customHeight="1" spans="1:4">
      <c r="A223" s="128" t="s">
        <v>244</v>
      </c>
      <c r="B223" s="125">
        <v>254</v>
      </c>
      <c r="C223" s="125">
        <v>260</v>
      </c>
      <c r="D223" s="126">
        <f>C223/B223-1</f>
        <v>0.0236220472440944</v>
      </c>
    </row>
    <row r="224" ht="20.1" customHeight="1" spans="1:4">
      <c r="A224" s="128" t="s">
        <v>363</v>
      </c>
      <c r="B224" s="125">
        <v>58</v>
      </c>
      <c r="C224" s="125">
        <v>60</v>
      </c>
      <c r="D224" s="126">
        <f>C224/B224-1</f>
        <v>0.0344827586206897</v>
      </c>
    </row>
    <row r="225" ht="20.1" customHeight="1" spans="1:4">
      <c r="A225" s="128" t="s">
        <v>364</v>
      </c>
      <c r="B225" s="125">
        <f>SUM(B226:B230)</f>
        <v>1104</v>
      </c>
      <c r="C225" s="125">
        <f>SUM(C226:C230)</f>
        <v>1162</v>
      </c>
      <c r="D225" s="126">
        <f>C225/B225-1</f>
        <v>0.0525362318840579</v>
      </c>
    </row>
    <row r="226" ht="20.1" customHeight="1" spans="1:4">
      <c r="A226" s="127" t="s">
        <v>235</v>
      </c>
      <c r="B226" s="125">
        <v>243</v>
      </c>
      <c r="C226" s="125">
        <v>267</v>
      </c>
      <c r="D226" s="126">
        <f>C226/B226-1</f>
        <v>0.0987654320987654</v>
      </c>
    </row>
    <row r="227" ht="20.1" customHeight="1" spans="1:4">
      <c r="A227" s="127" t="s">
        <v>236</v>
      </c>
      <c r="B227" s="125"/>
      <c r="C227" s="125"/>
      <c r="D227" s="126"/>
    </row>
    <row r="228" ht="20.1" customHeight="1" spans="1:4">
      <c r="A228" s="127" t="s">
        <v>237</v>
      </c>
      <c r="B228" s="125"/>
      <c r="C228" s="125"/>
      <c r="D228" s="126"/>
    </row>
    <row r="229" ht="20.1" customHeight="1" spans="1:4">
      <c r="A229" s="128" t="s">
        <v>244</v>
      </c>
      <c r="B229" s="125">
        <v>76</v>
      </c>
      <c r="C229" s="125">
        <v>80</v>
      </c>
      <c r="D229" s="126">
        <f>C229/B229-1</f>
        <v>0.0526315789473684</v>
      </c>
    </row>
    <row r="230" ht="20.1" customHeight="1" spans="1:4">
      <c r="A230" s="128" t="s">
        <v>365</v>
      </c>
      <c r="B230" s="125">
        <v>785</v>
      </c>
      <c r="C230" s="125">
        <v>815</v>
      </c>
      <c r="D230" s="126">
        <f>C230/B230-1</f>
        <v>0.0382165605095541</v>
      </c>
    </row>
    <row r="231" ht="20.1" customHeight="1" spans="1:4">
      <c r="A231" s="128" t="s">
        <v>366</v>
      </c>
      <c r="B231" s="125">
        <f>SUM(B232:B236)</f>
        <v>565</v>
      </c>
      <c r="C231" s="125">
        <f>SUM(C232:C236)</f>
        <v>580</v>
      </c>
      <c r="D231" s="126">
        <f>C231/B231-1</f>
        <v>0.0265486725663717</v>
      </c>
    </row>
    <row r="232" ht="20.1" customHeight="1" spans="1:4">
      <c r="A232" s="6" t="s">
        <v>235</v>
      </c>
      <c r="B232" s="125">
        <v>268</v>
      </c>
      <c r="C232" s="125">
        <v>277</v>
      </c>
      <c r="D232" s="126">
        <f>C232/B232-1</f>
        <v>0.0335820895522387</v>
      </c>
    </row>
    <row r="233" ht="20.1" customHeight="1" spans="1:4">
      <c r="A233" s="127" t="s">
        <v>236</v>
      </c>
      <c r="B233" s="125"/>
      <c r="C233" s="125"/>
      <c r="D233" s="126"/>
    </row>
    <row r="234" ht="20.1" customHeight="1" spans="1:4">
      <c r="A234" s="127" t="s">
        <v>237</v>
      </c>
      <c r="B234" s="125"/>
      <c r="C234" s="125"/>
      <c r="D234" s="126"/>
    </row>
    <row r="235" ht="20.1" customHeight="1" spans="1:4">
      <c r="A235" s="127" t="s">
        <v>244</v>
      </c>
      <c r="B235" s="125">
        <v>80</v>
      </c>
      <c r="C235" s="125">
        <v>83</v>
      </c>
      <c r="D235" s="126">
        <f>C235/B235-1</f>
        <v>0.0375000000000001</v>
      </c>
    </row>
    <row r="236" ht="20.1" customHeight="1" spans="1:4">
      <c r="A236" s="128" t="s">
        <v>367</v>
      </c>
      <c r="B236" s="125">
        <v>217</v>
      </c>
      <c r="C236" s="125">
        <v>220</v>
      </c>
      <c r="D236" s="126">
        <f>C236/B236-1</f>
        <v>0.0138248847926268</v>
      </c>
    </row>
    <row r="237" ht="20.1" customHeight="1" spans="1:4">
      <c r="A237" s="128" t="s">
        <v>368</v>
      </c>
      <c r="B237" s="125">
        <f>SUM(B238:B242)</f>
        <v>294</v>
      </c>
      <c r="C237" s="125">
        <f>SUM(C238:C242)</f>
        <v>299</v>
      </c>
      <c r="D237" s="126">
        <f>C237/B237-1</f>
        <v>0.0170068027210883</v>
      </c>
    </row>
    <row r="238" ht="20.1" customHeight="1" spans="1:4">
      <c r="A238" s="128" t="s">
        <v>235</v>
      </c>
      <c r="B238" s="125">
        <v>250</v>
      </c>
      <c r="C238" s="125">
        <v>254</v>
      </c>
      <c r="D238" s="126">
        <f>C238/B238-1</f>
        <v>0.016</v>
      </c>
    </row>
    <row r="239" ht="20.1" customHeight="1" spans="1:4">
      <c r="A239" s="127" t="s">
        <v>236</v>
      </c>
      <c r="B239" s="125"/>
      <c r="C239" s="125"/>
      <c r="D239" s="126"/>
    </row>
    <row r="240" ht="20.1" customHeight="1" spans="1:4">
      <c r="A240" s="127" t="s">
        <v>237</v>
      </c>
      <c r="B240" s="125"/>
      <c r="C240" s="125"/>
      <c r="D240" s="126"/>
    </row>
    <row r="241" ht="20.1" customHeight="1" spans="1:4">
      <c r="A241" s="127" t="s">
        <v>244</v>
      </c>
      <c r="B241" s="125"/>
      <c r="C241" s="125"/>
      <c r="D241" s="126"/>
    </row>
    <row r="242" ht="20.1" customHeight="1" spans="1:4">
      <c r="A242" s="128" t="s">
        <v>369</v>
      </c>
      <c r="B242" s="125">
        <v>44</v>
      </c>
      <c r="C242" s="125">
        <v>45</v>
      </c>
      <c r="D242" s="126">
        <f>C242/B242-1</f>
        <v>0.0227272727272727</v>
      </c>
    </row>
    <row r="243" ht="20.1" customHeight="1" spans="1:4">
      <c r="A243" s="128" t="s">
        <v>370</v>
      </c>
      <c r="B243" s="125"/>
      <c r="C243" s="125"/>
      <c r="D243" s="126"/>
    </row>
    <row r="244" ht="20.1" customHeight="1" spans="1:4">
      <c r="A244" s="128" t="s">
        <v>235</v>
      </c>
      <c r="B244" s="125"/>
      <c r="C244" s="125"/>
      <c r="D244" s="126"/>
    </row>
    <row r="245" ht="20.1" customHeight="1" spans="1:4">
      <c r="A245" s="6" t="s">
        <v>236</v>
      </c>
      <c r="B245" s="125"/>
      <c r="C245" s="125"/>
      <c r="D245" s="126"/>
    </row>
    <row r="246" ht="20.1" customHeight="1" spans="1:4">
      <c r="A246" s="127" t="s">
        <v>237</v>
      </c>
      <c r="B246" s="125"/>
      <c r="C246" s="125"/>
      <c r="D246" s="126"/>
    </row>
    <row r="247" ht="20.1" customHeight="1" spans="1:4">
      <c r="A247" s="127" t="s">
        <v>244</v>
      </c>
      <c r="B247" s="125"/>
      <c r="C247" s="125"/>
      <c r="D247" s="126"/>
    </row>
    <row r="248" ht="20.1" customHeight="1" spans="1:4">
      <c r="A248" s="127" t="s">
        <v>371</v>
      </c>
      <c r="B248" s="125"/>
      <c r="C248" s="125"/>
      <c r="D248" s="126"/>
    </row>
    <row r="249" ht="20.1" customHeight="1" spans="1:4">
      <c r="A249" s="128" t="s">
        <v>372</v>
      </c>
      <c r="B249" s="125">
        <f>SUM(B250:B254)</f>
        <v>541</v>
      </c>
      <c r="C249" s="125">
        <f>SUM(C250:C254)</f>
        <v>555</v>
      </c>
      <c r="D249" s="126">
        <f>C249/B249-1</f>
        <v>0.0258780036968578</v>
      </c>
    </row>
    <row r="250" ht="20.1" customHeight="1" spans="1:4">
      <c r="A250" s="128" t="s">
        <v>235</v>
      </c>
      <c r="B250" s="125">
        <v>256</v>
      </c>
      <c r="C250" s="125">
        <v>265</v>
      </c>
      <c r="D250" s="126">
        <f>C250/B250-1</f>
        <v>0.03515625</v>
      </c>
    </row>
    <row r="251" ht="20.1" customHeight="1" spans="1:4">
      <c r="A251" s="128" t="s">
        <v>236</v>
      </c>
      <c r="B251" s="125"/>
      <c r="C251" s="125"/>
      <c r="D251" s="126"/>
    </row>
    <row r="252" ht="20.1" customHeight="1" spans="1:4">
      <c r="A252" s="127" t="s">
        <v>237</v>
      </c>
      <c r="B252" s="125"/>
      <c r="C252" s="125"/>
      <c r="D252" s="126"/>
    </row>
    <row r="253" ht="20.1" customHeight="1" spans="1:4">
      <c r="A253" s="127" t="s">
        <v>244</v>
      </c>
      <c r="B253" s="125"/>
      <c r="C253" s="125"/>
      <c r="D253" s="126"/>
    </row>
    <row r="254" ht="20.1" customHeight="1" spans="1:4">
      <c r="A254" s="127" t="s">
        <v>373</v>
      </c>
      <c r="B254" s="125">
        <v>285</v>
      </c>
      <c r="C254" s="125">
        <v>290</v>
      </c>
      <c r="D254" s="126">
        <f>C254/B254-1</f>
        <v>0.0175438596491229</v>
      </c>
    </row>
    <row r="255" ht="20.1" customHeight="1" spans="1:4">
      <c r="A255" s="128" t="s">
        <v>374</v>
      </c>
      <c r="B255" s="125">
        <f>SUM(B256:B257)</f>
        <v>4852</v>
      </c>
      <c r="C255" s="125">
        <f>SUM(C256:C257)</f>
        <v>5314</v>
      </c>
      <c r="D255" s="126">
        <f>C255/B255-1</f>
        <v>0.0952184666117064</v>
      </c>
    </row>
    <row r="256" ht="20.1" customHeight="1" spans="1:4">
      <c r="A256" s="128" t="s">
        <v>375</v>
      </c>
      <c r="B256" s="125"/>
      <c r="C256" s="125"/>
      <c r="D256" s="126"/>
    </row>
    <row r="257" ht="20.1" customHeight="1" spans="1:4">
      <c r="A257" s="128" t="s">
        <v>376</v>
      </c>
      <c r="B257" s="125">
        <v>4852</v>
      </c>
      <c r="C257" s="125">
        <v>5314</v>
      </c>
      <c r="D257" s="126">
        <f>C257/B257-1</f>
        <v>0.0952184666117064</v>
      </c>
    </row>
    <row r="258" ht="20.1" customHeight="1" spans="1:4">
      <c r="A258" s="6" t="s">
        <v>377</v>
      </c>
      <c r="B258" s="125"/>
      <c r="C258" s="125"/>
      <c r="D258" s="126"/>
    </row>
    <row r="259" ht="20.1" customHeight="1" spans="1:4">
      <c r="A259" s="127" t="s">
        <v>378</v>
      </c>
      <c r="B259" s="125"/>
      <c r="C259" s="125"/>
      <c r="D259" s="126"/>
    </row>
    <row r="260" ht="20.1" customHeight="1" spans="1:4">
      <c r="A260" s="127" t="s">
        <v>379</v>
      </c>
      <c r="B260" s="125"/>
      <c r="C260" s="125"/>
      <c r="D260" s="126"/>
    </row>
    <row r="261" ht="20.1" customHeight="1" spans="1:4">
      <c r="A261" s="6" t="s">
        <v>380</v>
      </c>
      <c r="B261" s="125">
        <f>B262+B271</f>
        <v>400</v>
      </c>
      <c r="C261" s="125">
        <f>C262+C271</f>
        <v>410</v>
      </c>
      <c r="D261" s="126">
        <f>C261/B261-1</f>
        <v>0.0249999999999999</v>
      </c>
    </row>
    <row r="262" ht="20.1" customHeight="1" spans="1:4">
      <c r="A262" s="128" t="s">
        <v>381</v>
      </c>
      <c r="B262" s="125">
        <f>B263</f>
        <v>0</v>
      </c>
      <c r="C262" s="125">
        <f>C263</f>
        <v>0</v>
      </c>
      <c r="D262" s="126"/>
    </row>
    <row r="263" ht="20.1" customHeight="1" spans="1:4">
      <c r="A263" s="128" t="s">
        <v>382</v>
      </c>
      <c r="B263" s="125"/>
      <c r="C263" s="125"/>
      <c r="D263" s="126"/>
    </row>
    <row r="264" ht="20.1" customHeight="1" spans="1:4">
      <c r="A264" s="127" t="s">
        <v>383</v>
      </c>
      <c r="B264" s="125"/>
      <c r="C264" s="125"/>
      <c r="D264" s="126"/>
    </row>
    <row r="265" ht="20.1" customHeight="1" spans="1:4">
      <c r="A265" s="127" t="s">
        <v>384</v>
      </c>
      <c r="B265" s="125"/>
      <c r="C265" s="125"/>
      <c r="D265" s="126"/>
    </row>
    <row r="266" ht="20.1" customHeight="1" spans="1:4">
      <c r="A266" s="127" t="s">
        <v>385</v>
      </c>
      <c r="B266" s="125"/>
      <c r="C266" s="125"/>
      <c r="D266" s="126"/>
    </row>
    <row r="267" ht="20.1" customHeight="1" spans="1:4">
      <c r="A267" s="128" t="s">
        <v>386</v>
      </c>
      <c r="B267" s="125"/>
      <c r="C267" s="125"/>
      <c r="D267" s="126"/>
    </row>
    <row r="268" ht="20.1" customHeight="1" spans="1:4">
      <c r="A268" s="128" t="s">
        <v>387</v>
      </c>
      <c r="B268" s="125"/>
      <c r="C268" s="125"/>
      <c r="D268" s="126"/>
    </row>
    <row r="269" ht="20.1" customHeight="1" spans="1:4">
      <c r="A269" s="128" t="s">
        <v>388</v>
      </c>
      <c r="B269" s="125"/>
      <c r="C269" s="125"/>
      <c r="D269" s="126"/>
    </row>
    <row r="270" ht="20.1" customHeight="1" spans="1:4">
      <c r="A270" s="128" t="s">
        <v>389</v>
      </c>
      <c r="B270" s="125"/>
      <c r="C270" s="125"/>
      <c r="D270" s="126"/>
    </row>
    <row r="271" ht="20.1" customHeight="1" spans="1:4">
      <c r="A271" s="128" t="s">
        <v>390</v>
      </c>
      <c r="B271" s="125">
        <v>400</v>
      </c>
      <c r="C271" s="125">
        <v>410</v>
      </c>
      <c r="D271" s="126">
        <f t="shared" ref="D271:D325" si="1">C271/B271-1</f>
        <v>0.0249999999999999</v>
      </c>
    </row>
    <row r="272" ht="20.1" customHeight="1" spans="1:4">
      <c r="A272" s="6" t="s">
        <v>391</v>
      </c>
      <c r="B272" s="125">
        <f>B273+B283+B305+B312+B324+B333+B347+B356+B365+B373+B381+B390</f>
        <v>21035</v>
      </c>
      <c r="C272" s="125">
        <f>C273+C283+C305+C312+C324+C333+C347+C356+C365+C373+C381+C390</f>
        <v>22096</v>
      </c>
      <c r="D272" s="126">
        <f t="shared" si="1"/>
        <v>0.0504397432850012</v>
      </c>
    </row>
    <row r="273" ht="20.1" customHeight="1" spans="1:4">
      <c r="A273" s="127" t="s">
        <v>392</v>
      </c>
      <c r="B273" s="125">
        <f>SUM(B274:B282)</f>
        <v>0</v>
      </c>
      <c r="C273" s="125">
        <f>SUM(C274:C282)</f>
        <v>0</v>
      </c>
      <c r="D273" s="126"/>
    </row>
    <row r="274" ht="20.1" customHeight="1" spans="1:4">
      <c r="A274" s="127" t="s">
        <v>393</v>
      </c>
      <c r="B274" s="125"/>
      <c r="C274" s="125"/>
      <c r="D274" s="126"/>
    </row>
    <row r="275" ht="20.1" customHeight="1" spans="1:4">
      <c r="A275" s="127" t="s">
        <v>394</v>
      </c>
      <c r="B275" s="125"/>
      <c r="C275" s="125"/>
      <c r="D275" s="126"/>
    </row>
    <row r="276" ht="20.1" customHeight="1" spans="1:4">
      <c r="A276" s="128" t="s">
        <v>395</v>
      </c>
      <c r="B276" s="125"/>
      <c r="C276" s="125"/>
      <c r="D276" s="126"/>
    </row>
    <row r="277" ht="20.1" customHeight="1" spans="1:4">
      <c r="A277" s="128" t="s">
        <v>396</v>
      </c>
      <c r="B277" s="125"/>
      <c r="C277" s="125"/>
      <c r="D277" s="126"/>
    </row>
    <row r="278" ht="20.1" customHeight="1" spans="1:4">
      <c r="A278" s="128" t="s">
        <v>397</v>
      </c>
      <c r="B278" s="125"/>
      <c r="C278" s="125"/>
      <c r="D278" s="126"/>
    </row>
    <row r="279" ht="20.1" customHeight="1" spans="1:4">
      <c r="A279" s="127" t="s">
        <v>398</v>
      </c>
      <c r="B279" s="125"/>
      <c r="C279" s="125"/>
      <c r="D279" s="126"/>
    </row>
    <row r="280" ht="20.1" customHeight="1" spans="1:4">
      <c r="A280" s="127" t="s">
        <v>399</v>
      </c>
      <c r="B280" s="125"/>
      <c r="C280" s="125"/>
      <c r="D280" s="126"/>
    </row>
    <row r="281" ht="20.1" customHeight="1" spans="1:4">
      <c r="A281" s="127" t="s">
        <v>400</v>
      </c>
      <c r="B281" s="125"/>
      <c r="C281" s="125"/>
      <c r="D281" s="126"/>
    </row>
    <row r="282" ht="20.1" customHeight="1" spans="1:4">
      <c r="A282" s="128" t="s">
        <v>401</v>
      </c>
      <c r="B282" s="125"/>
      <c r="C282" s="125"/>
      <c r="D282" s="126"/>
    </row>
    <row r="283" ht="20.1" customHeight="1" spans="1:4">
      <c r="A283" s="128" t="s">
        <v>402</v>
      </c>
      <c r="B283" s="125">
        <f>SUM(B284:B304)</f>
        <v>15323</v>
      </c>
      <c r="C283" s="125">
        <f>SUM(C284:C304)</f>
        <v>16384</v>
      </c>
      <c r="D283" s="126">
        <f t="shared" si="1"/>
        <v>0.0692423154734711</v>
      </c>
    </row>
    <row r="284" ht="20.1" customHeight="1" spans="1:4">
      <c r="A284" s="128" t="s">
        <v>235</v>
      </c>
      <c r="B284" s="125">
        <v>8960</v>
      </c>
      <c r="C284" s="125">
        <v>9324</v>
      </c>
      <c r="D284" s="126">
        <f t="shared" si="1"/>
        <v>0.0406249999999999</v>
      </c>
    </row>
    <row r="285" ht="20.1" customHeight="1" spans="1:4">
      <c r="A285" s="6" t="s">
        <v>236</v>
      </c>
      <c r="B285" s="125">
        <v>255</v>
      </c>
      <c r="C285" s="125">
        <v>283</v>
      </c>
      <c r="D285" s="126">
        <f t="shared" si="1"/>
        <v>0.109803921568628</v>
      </c>
    </row>
    <row r="286" ht="20.1" customHeight="1" spans="1:4">
      <c r="A286" s="127" t="s">
        <v>237</v>
      </c>
      <c r="B286" s="125"/>
      <c r="C286" s="125"/>
      <c r="D286" s="126"/>
    </row>
    <row r="287" ht="20.1" customHeight="1" spans="1:4">
      <c r="A287" s="127" t="s">
        <v>403</v>
      </c>
      <c r="B287" s="125">
        <v>30</v>
      </c>
      <c r="C287" s="125">
        <v>36</v>
      </c>
      <c r="D287" s="126"/>
    </row>
    <row r="288" ht="20.1" customHeight="1" spans="1:4">
      <c r="A288" s="127" t="s">
        <v>404</v>
      </c>
      <c r="B288" s="125"/>
      <c r="C288" s="125"/>
      <c r="D288" s="126"/>
    </row>
    <row r="289" ht="20.1" customHeight="1" spans="1:4">
      <c r="A289" s="128" t="s">
        <v>405</v>
      </c>
      <c r="B289" s="125"/>
      <c r="C289" s="125"/>
      <c r="D289" s="126"/>
    </row>
    <row r="290" ht="20.1" customHeight="1" spans="1:4">
      <c r="A290" s="128" t="s">
        <v>406</v>
      </c>
      <c r="B290" s="125"/>
      <c r="C290" s="125"/>
      <c r="D290" s="126"/>
    </row>
    <row r="291" ht="20.1" customHeight="1" spans="1:4">
      <c r="A291" s="128" t="s">
        <v>407</v>
      </c>
      <c r="B291" s="125"/>
      <c r="C291" s="125"/>
      <c r="D291" s="126"/>
    </row>
    <row r="292" ht="20.1" customHeight="1" spans="1:4">
      <c r="A292" s="127" t="s">
        <v>408</v>
      </c>
      <c r="B292" s="125"/>
      <c r="C292" s="125"/>
      <c r="D292" s="126"/>
    </row>
    <row r="293" ht="20.1" customHeight="1" spans="1:4">
      <c r="A293" s="127" t="s">
        <v>409</v>
      </c>
      <c r="B293" s="125"/>
      <c r="C293" s="125"/>
      <c r="D293" s="126"/>
    </row>
    <row r="294" ht="20.1" customHeight="1" spans="1:4">
      <c r="A294" s="127" t="s">
        <v>410</v>
      </c>
      <c r="B294" s="125">
        <v>5</v>
      </c>
      <c r="C294" s="125">
        <v>5</v>
      </c>
      <c r="D294" s="126"/>
    </row>
    <row r="295" ht="20.1" customHeight="1" spans="1:4">
      <c r="A295" s="128" t="s">
        <v>411</v>
      </c>
      <c r="B295" s="125"/>
      <c r="C295" s="125"/>
      <c r="D295" s="126"/>
    </row>
    <row r="296" ht="20.1" customHeight="1" spans="1:4">
      <c r="A296" s="128" t="s">
        <v>412</v>
      </c>
      <c r="B296" s="125"/>
      <c r="C296" s="125"/>
      <c r="D296" s="126"/>
    </row>
    <row r="297" ht="20.1" customHeight="1" spans="1:4">
      <c r="A297" s="128" t="s">
        <v>413</v>
      </c>
      <c r="B297" s="125"/>
      <c r="C297" s="125"/>
      <c r="D297" s="126"/>
    </row>
    <row r="298" ht="20.1" customHeight="1" spans="1:4">
      <c r="A298" s="6" t="s">
        <v>414</v>
      </c>
      <c r="B298" s="125"/>
      <c r="C298" s="125"/>
      <c r="D298" s="126"/>
    </row>
    <row r="299" ht="20.1" customHeight="1" spans="1:4">
      <c r="A299" s="127" t="s">
        <v>415</v>
      </c>
      <c r="B299" s="125"/>
      <c r="C299" s="125"/>
      <c r="D299" s="126"/>
    </row>
    <row r="300" ht="20.1" customHeight="1" spans="1:4">
      <c r="A300" s="127" t="s">
        <v>416</v>
      </c>
      <c r="B300" s="125"/>
      <c r="C300" s="125"/>
      <c r="D300" s="126"/>
    </row>
    <row r="301" ht="20.1" customHeight="1" spans="1:4">
      <c r="A301" s="127" t="s">
        <v>417</v>
      </c>
      <c r="B301" s="125"/>
      <c r="C301" s="125"/>
      <c r="D301" s="126"/>
    </row>
    <row r="302" ht="20.1" customHeight="1" spans="1:4">
      <c r="A302" s="128" t="s">
        <v>278</v>
      </c>
      <c r="B302" s="125"/>
      <c r="C302" s="125"/>
      <c r="D302" s="126"/>
    </row>
    <row r="303" ht="20.1" customHeight="1" spans="1:4">
      <c r="A303" s="128" t="s">
        <v>244</v>
      </c>
      <c r="B303" s="125">
        <v>85</v>
      </c>
      <c r="C303" s="125">
        <v>90</v>
      </c>
      <c r="D303" s="126">
        <f t="shared" si="1"/>
        <v>0.0588235294117647</v>
      </c>
    </row>
    <row r="304" ht="20.1" customHeight="1" spans="1:4">
      <c r="A304" s="128" t="s">
        <v>418</v>
      </c>
      <c r="B304" s="125">
        <v>5988</v>
      </c>
      <c r="C304" s="125">
        <v>6646</v>
      </c>
      <c r="D304" s="126">
        <f t="shared" si="1"/>
        <v>0.109886439545758</v>
      </c>
    </row>
    <row r="305" ht="20.1" customHeight="1" spans="1:4">
      <c r="A305" s="127" t="s">
        <v>419</v>
      </c>
      <c r="B305" s="125"/>
      <c r="C305" s="125"/>
      <c r="D305" s="126"/>
    </row>
    <row r="306" ht="20.1" customHeight="1" spans="1:4">
      <c r="A306" s="127" t="s">
        <v>235</v>
      </c>
      <c r="B306" s="125"/>
      <c r="C306" s="125"/>
      <c r="D306" s="126"/>
    </row>
    <row r="307" ht="20.1" customHeight="1" spans="1:4">
      <c r="A307" s="127" t="s">
        <v>236</v>
      </c>
      <c r="B307" s="125"/>
      <c r="C307" s="125"/>
      <c r="D307" s="126"/>
    </row>
    <row r="308" ht="20.1" customHeight="1" spans="1:4">
      <c r="A308" s="128" t="s">
        <v>237</v>
      </c>
      <c r="B308" s="125"/>
      <c r="C308" s="125"/>
      <c r="D308" s="126"/>
    </row>
    <row r="309" ht="20.1" customHeight="1" spans="1:4">
      <c r="A309" s="128" t="s">
        <v>420</v>
      </c>
      <c r="B309" s="125"/>
      <c r="C309" s="125"/>
      <c r="D309" s="126"/>
    </row>
    <row r="310" ht="20.1" customHeight="1" spans="1:4">
      <c r="A310" s="128" t="s">
        <v>244</v>
      </c>
      <c r="B310" s="125"/>
      <c r="C310" s="125"/>
      <c r="D310" s="126"/>
    </row>
    <row r="311" ht="20.1" customHeight="1" spans="1:4">
      <c r="A311" s="6" t="s">
        <v>421</v>
      </c>
      <c r="B311" s="125"/>
      <c r="C311" s="125"/>
      <c r="D311" s="126"/>
    </row>
    <row r="312" ht="20.1" customHeight="1" spans="1:4">
      <c r="A312" s="127" t="s">
        <v>422</v>
      </c>
      <c r="B312" s="125">
        <f>SUM(B313:B323)</f>
        <v>2634</v>
      </c>
      <c r="C312" s="125">
        <f>SUM(C313:C323)</f>
        <v>2634</v>
      </c>
      <c r="D312" s="126">
        <f t="shared" si="1"/>
        <v>0</v>
      </c>
    </row>
    <row r="313" ht="20.1" customHeight="1" spans="1:4">
      <c r="A313" s="127" t="s">
        <v>235</v>
      </c>
      <c r="B313" s="125">
        <v>1890</v>
      </c>
      <c r="C313" s="125">
        <v>1890</v>
      </c>
      <c r="D313" s="126">
        <f t="shared" si="1"/>
        <v>0</v>
      </c>
    </row>
    <row r="314" ht="20.1" customHeight="1" spans="1:4">
      <c r="A314" s="127" t="s">
        <v>236</v>
      </c>
      <c r="B314" s="125"/>
      <c r="C314" s="125"/>
      <c r="D314" s="126"/>
    </row>
    <row r="315" ht="20.1" customHeight="1" spans="1:4">
      <c r="A315" s="128" t="s">
        <v>237</v>
      </c>
      <c r="B315" s="125"/>
      <c r="C315" s="125"/>
      <c r="D315" s="126"/>
    </row>
    <row r="316" ht="20.1" customHeight="1" spans="1:4">
      <c r="A316" s="128" t="s">
        <v>423</v>
      </c>
      <c r="B316" s="125"/>
      <c r="C316" s="125"/>
      <c r="D316" s="126"/>
    </row>
    <row r="317" ht="20.1" customHeight="1" spans="1:4">
      <c r="A317" s="128" t="s">
        <v>424</v>
      </c>
      <c r="B317" s="125"/>
      <c r="C317" s="125"/>
      <c r="D317" s="126"/>
    </row>
    <row r="318" ht="20.1" customHeight="1" spans="1:4">
      <c r="A318" s="127" t="s">
        <v>425</v>
      </c>
      <c r="B318" s="125"/>
      <c r="C318" s="125"/>
      <c r="D318" s="126"/>
    </row>
    <row r="319" ht="20.1" customHeight="1" spans="1:4">
      <c r="A319" s="127" t="s">
        <v>426</v>
      </c>
      <c r="B319" s="125"/>
      <c r="C319" s="125"/>
      <c r="D319" s="126"/>
    </row>
    <row r="320" ht="20.1" customHeight="1" spans="1:4">
      <c r="A320" s="127" t="s">
        <v>427</v>
      </c>
      <c r="B320" s="125"/>
      <c r="C320" s="125"/>
      <c r="D320" s="126"/>
    </row>
    <row r="321" ht="20.1" customHeight="1" spans="1:4">
      <c r="A321" s="128" t="s">
        <v>428</v>
      </c>
      <c r="B321" s="125"/>
      <c r="C321" s="125"/>
      <c r="D321" s="126"/>
    </row>
    <row r="322" ht="20.1" customHeight="1" spans="1:4">
      <c r="A322" s="128" t="s">
        <v>244</v>
      </c>
      <c r="B322" s="125"/>
      <c r="C322" s="125"/>
      <c r="D322" s="126"/>
    </row>
    <row r="323" ht="20.1" customHeight="1" spans="1:4">
      <c r="A323" s="128" t="s">
        <v>429</v>
      </c>
      <c r="B323" s="125">
        <v>744</v>
      </c>
      <c r="C323" s="125">
        <v>744</v>
      </c>
      <c r="D323" s="126">
        <f t="shared" si="1"/>
        <v>0</v>
      </c>
    </row>
    <row r="324" ht="20.1" customHeight="1" spans="1:4">
      <c r="A324" s="6" t="s">
        <v>430</v>
      </c>
      <c r="B324" s="125">
        <f>SUM(B325:B332)</f>
        <v>2583</v>
      </c>
      <c r="C324" s="125">
        <f>SUM(C325:C332)</f>
        <v>2583</v>
      </c>
      <c r="D324" s="126">
        <f t="shared" si="1"/>
        <v>0</v>
      </c>
    </row>
    <row r="325" ht="20.1" customHeight="1" spans="1:4">
      <c r="A325" s="127" t="s">
        <v>235</v>
      </c>
      <c r="B325" s="125">
        <v>2063</v>
      </c>
      <c r="C325" s="125">
        <v>2063</v>
      </c>
      <c r="D325" s="126">
        <f t="shared" si="1"/>
        <v>0</v>
      </c>
    </row>
    <row r="326" ht="20.1" customHeight="1" spans="1:4">
      <c r="A326" s="127" t="s">
        <v>236</v>
      </c>
      <c r="B326" s="125"/>
      <c r="C326" s="125"/>
      <c r="D326" s="126"/>
    </row>
    <row r="327" ht="20.1" customHeight="1" spans="1:4">
      <c r="A327" s="127" t="s">
        <v>237</v>
      </c>
      <c r="B327" s="125"/>
      <c r="C327" s="125"/>
      <c r="D327" s="126"/>
    </row>
    <row r="328" ht="20.1" customHeight="1" spans="1:4">
      <c r="A328" s="128" t="s">
        <v>431</v>
      </c>
      <c r="B328" s="125"/>
      <c r="C328" s="125"/>
      <c r="D328" s="126"/>
    </row>
    <row r="329" ht="20.1" customHeight="1" spans="1:4">
      <c r="A329" s="128" t="s">
        <v>432</v>
      </c>
      <c r="B329" s="125"/>
      <c r="C329" s="125"/>
      <c r="D329" s="126"/>
    </row>
    <row r="330" ht="20.1" customHeight="1" spans="1:4">
      <c r="A330" s="128" t="s">
        <v>433</v>
      </c>
      <c r="B330" s="125"/>
      <c r="C330" s="125"/>
      <c r="D330" s="126"/>
    </row>
    <row r="331" ht="20.1" customHeight="1" spans="1:4">
      <c r="A331" s="127" t="s">
        <v>244</v>
      </c>
      <c r="B331" s="125"/>
      <c r="C331" s="125"/>
      <c r="D331" s="126"/>
    </row>
    <row r="332" ht="20.1" customHeight="1" spans="1:4">
      <c r="A332" s="127" t="s">
        <v>434</v>
      </c>
      <c r="B332" s="125">
        <v>520</v>
      </c>
      <c r="C332" s="125">
        <v>520</v>
      </c>
      <c r="D332" s="126">
        <f t="shared" ref="D332:D346" si="2">C332/B332-1</f>
        <v>0</v>
      </c>
    </row>
    <row r="333" ht="20.1" customHeight="1" spans="1:4">
      <c r="A333" s="127" t="s">
        <v>435</v>
      </c>
      <c r="B333" s="125">
        <f>SUM(B334:B346)</f>
        <v>365</v>
      </c>
      <c r="C333" s="125">
        <f>SUM(C334:C346)</f>
        <v>365</v>
      </c>
      <c r="D333" s="126">
        <f t="shared" si="2"/>
        <v>0</v>
      </c>
    </row>
    <row r="334" ht="20.1" customHeight="1" spans="1:4">
      <c r="A334" s="128" t="s">
        <v>235</v>
      </c>
      <c r="B334" s="125">
        <v>120</v>
      </c>
      <c r="C334" s="125">
        <v>120</v>
      </c>
      <c r="D334" s="126">
        <f t="shared" si="2"/>
        <v>0</v>
      </c>
    </row>
    <row r="335" ht="20.1" customHeight="1" spans="1:4">
      <c r="A335" s="128" t="s">
        <v>236</v>
      </c>
      <c r="B335" s="125"/>
      <c r="C335" s="125"/>
      <c r="D335" s="126"/>
    </row>
    <row r="336" ht="20.1" customHeight="1" spans="1:4">
      <c r="A336" s="128" t="s">
        <v>237</v>
      </c>
      <c r="B336" s="125"/>
      <c r="C336" s="125"/>
      <c r="D336" s="126"/>
    </row>
    <row r="337" ht="20.1" customHeight="1" spans="1:4">
      <c r="A337" s="6" t="s">
        <v>436</v>
      </c>
      <c r="B337" s="125">
        <v>10</v>
      </c>
      <c r="C337" s="125">
        <v>10</v>
      </c>
      <c r="D337" s="126"/>
    </row>
    <row r="338" ht="20.1" customHeight="1" spans="1:4">
      <c r="A338" s="127" t="s">
        <v>437</v>
      </c>
      <c r="B338" s="125"/>
      <c r="C338" s="125"/>
      <c r="D338" s="126"/>
    </row>
    <row r="339" ht="20.1" customHeight="1" spans="1:4">
      <c r="A339" s="127" t="s">
        <v>438</v>
      </c>
      <c r="B339" s="125"/>
      <c r="C339" s="125"/>
      <c r="D339" s="126"/>
    </row>
    <row r="340" ht="20.1" customHeight="1" spans="1:4">
      <c r="A340" s="127" t="s">
        <v>439</v>
      </c>
      <c r="B340" s="125"/>
      <c r="C340" s="125"/>
      <c r="D340" s="126"/>
    </row>
    <row r="341" ht="20.1" customHeight="1" spans="1:4">
      <c r="A341" s="128" t="s">
        <v>440</v>
      </c>
      <c r="B341" s="125"/>
      <c r="C341" s="125"/>
      <c r="D341" s="126"/>
    </row>
    <row r="342" ht="20.1" customHeight="1" spans="1:4">
      <c r="A342" s="128" t="s">
        <v>441</v>
      </c>
      <c r="B342" s="125"/>
      <c r="C342" s="125"/>
      <c r="D342" s="126"/>
    </row>
    <row r="343" ht="20.1" customHeight="1" spans="1:4">
      <c r="A343" s="128" t="s">
        <v>442</v>
      </c>
      <c r="B343" s="125">
        <v>44</v>
      </c>
      <c r="C343" s="125">
        <v>44</v>
      </c>
      <c r="D343" s="126"/>
    </row>
    <row r="344" ht="20.1" customHeight="1" spans="1:4">
      <c r="A344" s="128" t="s">
        <v>443</v>
      </c>
      <c r="B344" s="125"/>
      <c r="C344" s="125"/>
      <c r="D344" s="126"/>
    </row>
    <row r="345" ht="20.1" customHeight="1" spans="1:4">
      <c r="A345" s="128" t="s">
        <v>244</v>
      </c>
      <c r="B345" s="125">
        <v>80</v>
      </c>
      <c r="C345" s="125">
        <v>80</v>
      </c>
      <c r="D345" s="126">
        <f t="shared" si="2"/>
        <v>0</v>
      </c>
    </row>
    <row r="346" ht="20.1" customHeight="1" spans="1:4">
      <c r="A346" s="127" t="s">
        <v>444</v>
      </c>
      <c r="B346" s="125">
        <v>111</v>
      </c>
      <c r="C346" s="125">
        <v>111</v>
      </c>
      <c r="D346" s="126">
        <f t="shared" si="2"/>
        <v>0</v>
      </c>
    </row>
    <row r="347" ht="20.1" customHeight="1" spans="1:4">
      <c r="A347" s="127" t="s">
        <v>445</v>
      </c>
      <c r="B347" s="125"/>
      <c r="C347" s="125"/>
      <c r="D347" s="126"/>
    </row>
    <row r="348" ht="20.1" customHeight="1" spans="1:4">
      <c r="A348" s="127" t="s">
        <v>235</v>
      </c>
      <c r="B348" s="125"/>
      <c r="C348" s="125"/>
      <c r="D348" s="126"/>
    </row>
    <row r="349" ht="20.1" customHeight="1" spans="1:4">
      <c r="A349" s="128" t="s">
        <v>236</v>
      </c>
      <c r="B349" s="125"/>
      <c r="C349" s="125"/>
      <c r="D349" s="126"/>
    </row>
    <row r="350" ht="20.1" customHeight="1" spans="1:4">
      <c r="A350" s="128" t="s">
        <v>237</v>
      </c>
      <c r="B350" s="125"/>
      <c r="C350" s="125"/>
      <c r="D350" s="126"/>
    </row>
    <row r="351" ht="20.1" customHeight="1" spans="1:4">
      <c r="A351" s="128" t="s">
        <v>446</v>
      </c>
      <c r="B351" s="125"/>
      <c r="C351" s="125"/>
      <c r="D351" s="126"/>
    </row>
    <row r="352" ht="20.1" customHeight="1" spans="1:4">
      <c r="A352" s="6" t="s">
        <v>447</v>
      </c>
      <c r="B352" s="125"/>
      <c r="C352" s="125"/>
      <c r="D352" s="126"/>
    </row>
    <row r="353" ht="20.1" customHeight="1" spans="1:4">
      <c r="A353" s="127" t="s">
        <v>448</v>
      </c>
      <c r="B353" s="125"/>
      <c r="C353" s="125"/>
      <c r="D353" s="126"/>
    </row>
    <row r="354" ht="20.1" customHeight="1" spans="1:4">
      <c r="A354" s="127" t="s">
        <v>244</v>
      </c>
      <c r="B354" s="125"/>
      <c r="C354" s="125"/>
      <c r="D354" s="126"/>
    </row>
    <row r="355" ht="20.1" customHeight="1" spans="1:4">
      <c r="A355" s="127" t="s">
        <v>449</v>
      </c>
      <c r="B355" s="125"/>
      <c r="C355" s="125"/>
      <c r="D355" s="126"/>
    </row>
    <row r="356" ht="20.1" customHeight="1" spans="1:4">
      <c r="A356" s="128" t="s">
        <v>450</v>
      </c>
      <c r="B356" s="125"/>
      <c r="C356" s="125"/>
      <c r="D356" s="126"/>
    </row>
    <row r="357" ht="20.1" customHeight="1" spans="1:4">
      <c r="A357" s="128" t="s">
        <v>235</v>
      </c>
      <c r="B357" s="125"/>
      <c r="C357" s="125"/>
      <c r="D357" s="126"/>
    </row>
    <row r="358" ht="20.1" customHeight="1" spans="1:4">
      <c r="A358" s="128" t="s">
        <v>236</v>
      </c>
      <c r="B358" s="125"/>
      <c r="C358" s="125"/>
      <c r="D358" s="126"/>
    </row>
    <row r="359" ht="20.1" customHeight="1" spans="1:4">
      <c r="A359" s="127" t="s">
        <v>237</v>
      </c>
      <c r="B359" s="125"/>
      <c r="C359" s="125"/>
      <c r="D359" s="126"/>
    </row>
    <row r="360" ht="20.1" customHeight="1" spans="1:4">
      <c r="A360" s="127" t="s">
        <v>451</v>
      </c>
      <c r="B360" s="125"/>
      <c r="C360" s="125"/>
      <c r="D360" s="126"/>
    </row>
    <row r="361" ht="20.1" customHeight="1" spans="1:4">
      <c r="A361" s="127" t="s">
        <v>452</v>
      </c>
      <c r="B361" s="125"/>
      <c r="C361" s="125"/>
      <c r="D361" s="126"/>
    </row>
    <row r="362" ht="20.1" customHeight="1" spans="1:4">
      <c r="A362" s="128" t="s">
        <v>453</v>
      </c>
      <c r="B362" s="125"/>
      <c r="C362" s="125"/>
      <c r="D362" s="126"/>
    </row>
    <row r="363" ht="20.1" customHeight="1" spans="1:4">
      <c r="A363" s="128" t="s">
        <v>244</v>
      </c>
      <c r="B363" s="125"/>
      <c r="C363" s="125"/>
      <c r="D363" s="126"/>
    </row>
    <row r="364" ht="20.1" customHeight="1" spans="1:4">
      <c r="A364" s="128" t="s">
        <v>454</v>
      </c>
      <c r="B364" s="125"/>
      <c r="C364" s="125"/>
      <c r="D364" s="126"/>
    </row>
    <row r="365" ht="20.1" customHeight="1" spans="1:4">
      <c r="A365" s="6" t="s">
        <v>455</v>
      </c>
      <c r="B365" s="125"/>
      <c r="C365" s="125"/>
      <c r="D365" s="126"/>
    </row>
    <row r="366" ht="20.1" customHeight="1" spans="1:4">
      <c r="A366" s="127" t="s">
        <v>235</v>
      </c>
      <c r="B366" s="125"/>
      <c r="C366" s="125"/>
      <c r="D366" s="126"/>
    </row>
    <row r="367" ht="20.1" customHeight="1" spans="1:4">
      <c r="A367" s="127" t="s">
        <v>236</v>
      </c>
      <c r="B367" s="125"/>
      <c r="C367" s="125"/>
      <c r="D367" s="126"/>
    </row>
    <row r="368" ht="20.1" customHeight="1" spans="1:4">
      <c r="A368" s="127" t="s">
        <v>237</v>
      </c>
      <c r="B368" s="125"/>
      <c r="C368" s="125"/>
      <c r="D368" s="126"/>
    </row>
    <row r="369" ht="20.1" customHeight="1" spans="1:4">
      <c r="A369" s="128" t="s">
        <v>456</v>
      </c>
      <c r="B369" s="125"/>
      <c r="C369" s="125"/>
      <c r="D369" s="126"/>
    </row>
    <row r="370" ht="20.1" customHeight="1" spans="1:4">
      <c r="A370" s="128" t="s">
        <v>457</v>
      </c>
      <c r="B370" s="125"/>
      <c r="C370" s="125"/>
      <c r="D370" s="126"/>
    </row>
    <row r="371" ht="20.1" customHeight="1" spans="1:4">
      <c r="A371" s="128" t="s">
        <v>244</v>
      </c>
      <c r="B371" s="125"/>
      <c r="C371" s="125"/>
      <c r="D371" s="126"/>
    </row>
    <row r="372" ht="20.1" customHeight="1" spans="1:4">
      <c r="A372" s="127" t="s">
        <v>458</v>
      </c>
      <c r="B372" s="125"/>
      <c r="C372" s="125"/>
      <c r="D372" s="126"/>
    </row>
    <row r="373" ht="20.1" customHeight="1" spans="1:4">
      <c r="A373" s="127" t="s">
        <v>459</v>
      </c>
      <c r="B373" s="125"/>
      <c r="C373" s="125"/>
      <c r="D373" s="126"/>
    </row>
    <row r="374" ht="20.1" customHeight="1" spans="1:4">
      <c r="A374" s="127" t="s">
        <v>235</v>
      </c>
      <c r="B374" s="125"/>
      <c r="C374" s="125"/>
      <c r="D374" s="126"/>
    </row>
    <row r="375" ht="20.1" customHeight="1" spans="1:4">
      <c r="A375" s="128" t="s">
        <v>236</v>
      </c>
      <c r="B375" s="125"/>
      <c r="C375" s="125"/>
      <c r="D375" s="126"/>
    </row>
    <row r="376" ht="20.1" customHeight="1" spans="1:4">
      <c r="A376" s="128" t="s">
        <v>460</v>
      </c>
      <c r="B376" s="125"/>
      <c r="C376" s="125"/>
      <c r="D376" s="126"/>
    </row>
    <row r="377" ht="20.1" customHeight="1" spans="1:4">
      <c r="A377" s="128" t="s">
        <v>461</v>
      </c>
      <c r="B377" s="125"/>
      <c r="C377" s="125"/>
      <c r="D377" s="126"/>
    </row>
    <row r="378" ht="20.1" customHeight="1" spans="1:4">
      <c r="A378" s="6" t="s">
        <v>462</v>
      </c>
      <c r="B378" s="125"/>
      <c r="C378" s="125"/>
      <c r="D378" s="126"/>
    </row>
    <row r="379" ht="20.1" customHeight="1" spans="1:4">
      <c r="A379" s="127" t="s">
        <v>415</v>
      </c>
      <c r="B379" s="125"/>
      <c r="C379" s="125"/>
      <c r="D379" s="126"/>
    </row>
    <row r="380" ht="20.1" customHeight="1" spans="1:4">
      <c r="A380" s="127" t="s">
        <v>463</v>
      </c>
      <c r="B380" s="125"/>
      <c r="C380" s="125"/>
      <c r="D380" s="126"/>
    </row>
    <row r="381" ht="20.1" customHeight="1" spans="1:4">
      <c r="A381" s="127" t="s">
        <v>464</v>
      </c>
      <c r="B381" s="125"/>
      <c r="C381" s="125"/>
      <c r="D381" s="126"/>
    </row>
    <row r="382" ht="20.1" customHeight="1" spans="1:4">
      <c r="A382" s="127" t="s">
        <v>465</v>
      </c>
      <c r="B382" s="125"/>
      <c r="C382" s="125"/>
      <c r="D382" s="126"/>
    </row>
    <row r="383" ht="20.1" customHeight="1" spans="1:4">
      <c r="A383" s="128" t="s">
        <v>235</v>
      </c>
      <c r="B383" s="125"/>
      <c r="C383" s="125"/>
      <c r="D383" s="126"/>
    </row>
    <row r="384" ht="20.1" customHeight="1" spans="1:4">
      <c r="A384" s="128" t="s">
        <v>466</v>
      </c>
      <c r="B384" s="125"/>
      <c r="C384" s="125"/>
      <c r="D384" s="126"/>
    </row>
    <row r="385" ht="20.1" customHeight="1" spans="1:4">
      <c r="A385" s="128" t="s">
        <v>467</v>
      </c>
      <c r="B385" s="125"/>
      <c r="C385" s="125"/>
      <c r="D385" s="126"/>
    </row>
    <row r="386" ht="20.1" customHeight="1" spans="1:4">
      <c r="A386" s="128" t="s">
        <v>468</v>
      </c>
      <c r="B386" s="125"/>
      <c r="C386" s="125"/>
      <c r="D386" s="126"/>
    </row>
    <row r="387" ht="20.1" customHeight="1" spans="1:4">
      <c r="A387" s="6" t="s">
        <v>469</v>
      </c>
      <c r="B387" s="125"/>
      <c r="C387" s="125"/>
      <c r="D387" s="126"/>
    </row>
    <row r="388" ht="20.1" customHeight="1" spans="1:4">
      <c r="A388" s="127" t="s">
        <v>470</v>
      </c>
      <c r="B388" s="125"/>
      <c r="C388" s="125"/>
      <c r="D388" s="126"/>
    </row>
    <row r="389" ht="20.1" customHeight="1" spans="1:4">
      <c r="A389" s="127" t="s">
        <v>471</v>
      </c>
      <c r="B389" s="125"/>
      <c r="C389" s="125"/>
      <c r="D389" s="126"/>
    </row>
    <row r="390" ht="20.1" customHeight="1" spans="1:4">
      <c r="A390" s="127" t="s">
        <v>472</v>
      </c>
      <c r="B390" s="125">
        <v>130</v>
      </c>
      <c r="C390" s="125">
        <v>130</v>
      </c>
      <c r="D390" s="126">
        <f t="shared" ref="D390:D450" si="3">C390/B390-1</f>
        <v>0</v>
      </c>
    </row>
    <row r="391" ht="20.1" customHeight="1" spans="1:4">
      <c r="A391" s="6" t="s">
        <v>473</v>
      </c>
      <c r="B391" s="125">
        <f>B392+B397+B406+B413+B419+B423+B427+B431+B437+B444</f>
        <v>50740</v>
      </c>
      <c r="C391" s="125">
        <f>C392+C397+C406+C413+C419+C423+C427+C431+C437+C444</f>
        <v>53660</v>
      </c>
      <c r="D391" s="126">
        <f t="shared" si="3"/>
        <v>0.0575482853764289</v>
      </c>
    </row>
    <row r="392" ht="20.1" customHeight="1" spans="1:4">
      <c r="A392" s="128" t="s">
        <v>474</v>
      </c>
      <c r="B392" s="125">
        <f>SUM(B393:B396)</f>
        <v>1590</v>
      </c>
      <c r="C392" s="125">
        <v>1610</v>
      </c>
      <c r="D392" s="126">
        <f t="shared" si="3"/>
        <v>0.0125786163522013</v>
      </c>
    </row>
    <row r="393" ht="20.1" customHeight="1" spans="1:4">
      <c r="A393" s="127" t="s">
        <v>235</v>
      </c>
      <c r="B393" s="125">
        <v>836</v>
      </c>
      <c r="C393" s="125">
        <v>840</v>
      </c>
      <c r="D393" s="126">
        <f t="shared" si="3"/>
        <v>0.00478468899521522</v>
      </c>
    </row>
    <row r="394" ht="20.1" customHeight="1" spans="1:4">
      <c r="A394" s="127" t="s">
        <v>236</v>
      </c>
      <c r="B394" s="125"/>
      <c r="C394" s="125"/>
      <c r="D394" s="126"/>
    </row>
    <row r="395" ht="20.1" customHeight="1" spans="1:4">
      <c r="A395" s="127" t="s">
        <v>237</v>
      </c>
      <c r="B395" s="125"/>
      <c r="C395" s="125"/>
      <c r="D395" s="126"/>
    </row>
    <row r="396" ht="20.1" customHeight="1" spans="1:4">
      <c r="A396" s="128" t="s">
        <v>475</v>
      </c>
      <c r="B396" s="125">
        <v>754</v>
      </c>
      <c r="C396" s="125">
        <v>814</v>
      </c>
      <c r="D396" s="126">
        <f t="shared" si="3"/>
        <v>0.0795755968169762</v>
      </c>
    </row>
    <row r="397" ht="20.1" customHeight="1" spans="1:4">
      <c r="A397" s="127" t="s">
        <v>476</v>
      </c>
      <c r="B397" s="125">
        <f>SUM(B398:B405)</f>
        <v>33985</v>
      </c>
      <c r="C397" s="125">
        <f>SUM(C398:C405)</f>
        <v>35314</v>
      </c>
      <c r="D397" s="126">
        <f t="shared" si="3"/>
        <v>0.0391054877151684</v>
      </c>
    </row>
    <row r="398" ht="20.1" customHeight="1" spans="1:4">
      <c r="A398" s="127" t="s">
        <v>477</v>
      </c>
      <c r="B398" s="125">
        <v>3420</v>
      </c>
      <c r="C398" s="125">
        <v>3480</v>
      </c>
      <c r="D398" s="126">
        <f t="shared" si="3"/>
        <v>0.0175438596491229</v>
      </c>
    </row>
    <row r="399" ht="20.1" customHeight="1" spans="1:4">
      <c r="A399" s="127" t="s">
        <v>478</v>
      </c>
      <c r="B399" s="125">
        <v>22490</v>
      </c>
      <c r="C399" s="125">
        <v>23727</v>
      </c>
      <c r="D399" s="126">
        <f t="shared" si="3"/>
        <v>0.0550022232103158</v>
      </c>
    </row>
    <row r="400" ht="20.1" customHeight="1" spans="1:4">
      <c r="A400" s="128" t="s">
        <v>479</v>
      </c>
      <c r="B400" s="125">
        <v>7800</v>
      </c>
      <c r="C400" s="125">
        <v>7820</v>
      </c>
      <c r="D400" s="126">
        <f t="shared" si="3"/>
        <v>0.00256410256410255</v>
      </c>
    </row>
    <row r="401" ht="20.1" customHeight="1" spans="1:4">
      <c r="A401" s="128" t="s">
        <v>480</v>
      </c>
      <c r="B401" s="125">
        <v>20</v>
      </c>
      <c r="C401" s="125">
        <v>20</v>
      </c>
      <c r="D401" s="126"/>
    </row>
    <row r="402" ht="20.1" customHeight="1" spans="1:4">
      <c r="A402" s="128" t="s">
        <v>481</v>
      </c>
      <c r="B402" s="125"/>
      <c r="C402" s="125"/>
      <c r="D402" s="126"/>
    </row>
    <row r="403" ht="20.1" customHeight="1" spans="1:4">
      <c r="A403" s="127" t="s">
        <v>482</v>
      </c>
      <c r="B403" s="125"/>
      <c r="C403" s="125"/>
      <c r="D403" s="126"/>
    </row>
    <row r="404" ht="20.1" customHeight="1" spans="1:4">
      <c r="A404" s="127" t="s">
        <v>483</v>
      </c>
      <c r="B404" s="125"/>
      <c r="C404" s="125"/>
      <c r="D404" s="126"/>
    </row>
    <row r="405" ht="20.1" customHeight="1" spans="1:4">
      <c r="A405" s="127" t="s">
        <v>484</v>
      </c>
      <c r="B405" s="125">
        <v>255</v>
      </c>
      <c r="C405" s="125">
        <v>267</v>
      </c>
      <c r="D405" s="126">
        <f t="shared" si="3"/>
        <v>0.0470588235294118</v>
      </c>
    </row>
    <row r="406" ht="20.1" customHeight="1" spans="1:4">
      <c r="A406" s="127" t="s">
        <v>485</v>
      </c>
      <c r="B406" s="125">
        <f>SUM(B407:B412)</f>
        <v>300</v>
      </c>
      <c r="C406" s="125">
        <f>SUM(C407:C412)</f>
        <v>300</v>
      </c>
      <c r="D406" s="126">
        <f t="shared" si="3"/>
        <v>0</v>
      </c>
    </row>
    <row r="407" ht="20.1" customHeight="1" spans="1:4">
      <c r="A407" s="127" t="s">
        <v>486</v>
      </c>
      <c r="B407" s="125"/>
      <c r="C407" s="125"/>
      <c r="D407" s="126"/>
    </row>
    <row r="408" ht="20.1" customHeight="1" spans="1:4">
      <c r="A408" s="127" t="s">
        <v>487</v>
      </c>
      <c r="B408" s="125"/>
      <c r="C408" s="125"/>
      <c r="D408" s="126"/>
    </row>
    <row r="409" ht="20.1" customHeight="1" spans="1:4">
      <c r="A409" s="127" t="s">
        <v>488</v>
      </c>
      <c r="B409" s="125"/>
      <c r="C409" s="125"/>
      <c r="D409" s="126"/>
    </row>
    <row r="410" ht="20.1" customHeight="1" spans="1:4">
      <c r="A410" s="128" t="s">
        <v>489</v>
      </c>
      <c r="B410" s="125">
        <v>300</v>
      </c>
      <c r="C410" s="125">
        <v>300</v>
      </c>
      <c r="D410" s="126">
        <f t="shared" si="3"/>
        <v>0</v>
      </c>
    </row>
    <row r="411" ht="20.1" customHeight="1" spans="1:4">
      <c r="A411" s="128" t="s">
        <v>490</v>
      </c>
      <c r="B411" s="125"/>
      <c r="C411" s="125"/>
      <c r="D411" s="126"/>
    </row>
    <row r="412" ht="20.1" customHeight="1" spans="1:4">
      <c r="A412" s="128" t="s">
        <v>491</v>
      </c>
      <c r="B412" s="125"/>
      <c r="C412" s="125"/>
      <c r="D412" s="126"/>
    </row>
    <row r="413" ht="20.1" customHeight="1" spans="1:4">
      <c r="A413" s="6" t="s">
        <v>492</v>
      </c>
      <c r="B413" s="125"/>
      <c r="C413" s="125"/>
      <c r="D413" s="126"/>
    </row>
    <row r="414" ht="20.1" customHeight="1" spans="1:4">
      <c r="A414" s="127" t="s">
        <v>493</v>
      </c>
      <c r="B414" s="125"/>
      <c r="C414" s="125"/>
      <c r="D414" s="126"/>
    </row>
    <row r="415" ht="20.1" customHeight="1" spans="1:4">
      <c r="A415" s="127" t="s">
        <v>494</v>
      </c>
      <c r="B415" s="125"/>
      <c r="C415" s="125"/>
      <c r="D415" s="126"/>
    </row>
    <row r="416" ht="20.1" customHeight="1" spans="1:4">
      <c r="A416" s="127" t="s">
        <v>495</v>
      </c>
      <c r="B416" s="125"/>
      <c r="C416" s="125"/>
      <c r="D416" s="126"/>
    </row>
    <row r="417" ht="20.1" customHeight="1" spans="1:4">
      <c r="A417" s="128" t="s">
        <v>496</v>
      </c>
      <c r="B417" s="125"/>
      <c r="C417" s="125"/>
      <c r="D417" s="126"/>
    </row>
    <row r="418" ht="20.1" customHeight="1" spans="1:4">
      <c r="A418" s="128" t="s">
        <v>497</v>
      </c>
      <c r="B418" s="125"/>
      <c r="C418" s="125"/>
      <c r="D418" s="126"/>
    </row>
    <row r="419" ht="20.1" customHeight="1" spans="1:4">
      <c r="A419" s="128" t="s">
        <v>498</v>
      </c>
      <c r="B419" s="125"/>
      <c r="C419" s="125"/>
      <c r="D419" s="126"/>
    </row>
    <row r="420" ht="20.1" customHeight="1" spans="1:4">
      <c r="A420" s="127" t="s">
        <v>499</v>
      </c>
      <c r="B420" s="125"/>
      <c r="C420" s="125"/>
      <c r="D420" s="126"/>
    </row>
    <row r="421" ht="20.1" customHeight="1" spans="1:4">
      <c r="A421" s="127" t="s">
        <v>500</v>
      </c>
      <c r="B421" s="125"/>
      <c r="C421" s="125"/>
      <c r="D421" s="126"/>
    </row>
    <row r="422" ht="20.1" customHeight="1" spans="1:4">
      <c r="A422" s="127" t="s">
        <v>501</v>
      </c>
      <c r="B422" s="125"/>
      <c r="C422" s="125"/>
      <c r="D422" s="126"/>
    </row>
    <row r="423" ht="20.1" customHeight="1" spans="1:4">
      <c r="A423" s="128" t="s">
        <v>502</v>
      </c>
      <c r="B423" s="125"/>
      <c r="C423" s="125"/>
      <c r="D423" s="126"/>
    </row>
    <row r="424" ht="20.1" customHeight="1" spans="1:4">
      <c r="A424" s="128" t="s">
        <v>503</v>
      </c>
      <c r="B424" s="125"/>
      <c r="C424" s="125"/>
      <c r="D424" s="126"/>
    </row>
    <row r="425" ht="20.1" customHeight="1" spans="1:4">
      <c r="A425" s="128" t="s">
        <v>504</v>
      </c>
      <c r="B425" s="125"/>
      <c r="C425" s="125"/>
      <c r="D425" s="126"/>
    </row>
    <row r="426" ht="20.1" customHeight="1" spans="1:4">
      <c r="A426" s="6" t="s">
        <v>505</v>
      </c>
      <c r="B426" s="125"/>
      <c r="C426" s="125"/>
      <c r="D426" s="126"/>
    </row>
    <row r="427" ht="20.1" customHeight="1" spans="1:4">
      <c r="A427" s="127" t="s">
        <v>506</v>
      </c>
      <c r="B427" s="125"/>
      <c r="C427" s="125"/>
      <c r="D427" s="126"/>
    </row>
    <row r="428" ht="20.1" customHeight="1" spans="1:4">
      <c r="A428" s="127" t="s">
        <v>507</v>
      </c>
      <c r="B428" s="125"/>
      <c r="C428" s="125"/>
      <c r="D428" s="126"/>
    </row>
    <row r="429" ht="20.1" customHeight="1" spans="1:4">
      <c r="A429" s="127" t="s">
        <v>508</v>
      </c>
      <c r="B429" s="125"/>
      <c r="C429" s="125"/>
      <c r="D429" s="126"/>
    </row>
    <row r="430" ht="20.1" customHeight="1" spans="1:4">
      <c r="A430" s="128" t="s">
        <v>509</v>
      </c>
      <c r="B430" s="125"/>
      <c r="C430" s="125"/>
      <c r="D430" s="126"/>
    </row>
    <row r="431" ht="20.1" customHeight="1" spans="1:4">
      <c r="A431" s="128" t="s">
        <v>510</v>
      </c>
      <c r="B431" s="125">
        <f>SUM(B432:B436)</f>
        <v>312</v>
      </c>
      <c r="C431" s="125">
        <f>SUM(C432:C436)</f>
        <v>315</v>
      </c>
      <c r="D431" s="126">
        <f t="shared" si="3"/>
        <v>0.00961538461538458</v>
      </c>
    </row>
    <row r="432" ht="20.1" customHeight="1" spans="1:4">
      <c r="A432" s="128" t="s">
        <v>511</v>
      </c>
      <c r="B432" s="125">
        <v>120</v>
      </c>
      <c r="C432" s="125">
        <v>125</v>
      </c>
      <c r="D432" s="126">
        <f t="shared" si="3"/>
        <v>0.0416666666666667</v>
      </c>
    </row>
    <row r="433" ht="20.1" customHeight="1" spans="1:4">
      <c r="A433" s="127" t="s">
        <v>512</v>
      </c>
      <c r="B433" s="125"/>
      <c r="C433" s="125"/>
      <c r="D433" s="126"/>
    </row>
    <row r="434" ht="20.1" customHeight="1" spans="1:4">
      <c r="A434" s="127" t="s">
        <v>513</v>
      </c>
      <c r="B434" s="125"/>
      <c r="C434" s="125"/>
      <c r="D434" s="126"/>
    </row>
    <row r="435" ht="20.1" customHeight="1" spans="1:4">
      <c r="A435" s="127" t="s">
        <v>514</v>
      </c>
      <c r="B435" s="125"/>
      <c r="C435" s="125"/>
      <c r="D435" s="126"/>
    </row>
    <row r="436" ht="20.1" customHeight="1" spans="1:4">
      <c r="A436" s="127" t="s">
        <v>515</v>
      </c>
      <c r="B436" s="125">
        <v>192</v>
      </c>
      <c r="C436" s="125">
        <v>190</v>
      </c>
      <c r="D436" s="126">
        <f t="shared" si="3"/>
        <v>-0.0104166666666666</v>
      </c>
    </row>
    <row r="437" ht="20.1" customHeight="1" spans="1:4">
      <c r="A437" s="127" t="s">
        <v>516</v>
      </c>
      <c r="B437" s="125">
        <f>SUM(B438:B443)</f>
        <v>4460</v>
      </c>
      <c r="C437" s="125">
        <f>SUM(C438:C443)</f>
        <v>5068</v>
      </c>
      <c r="D437" s="126">
        <f t="shared" si="3"/>
        <v>0.136322869955157</v>
      </c>
    </row>
    <row r="438" ht="20.1" customHeight="1" spans="1:4">
      <c r="A438" s="128" t="s">
        <v>517</v>
      </c>
      <c r="B438" s="125"/>
      <c r="C438" s="125"/>
      <c r="D438" s="126"/>
    </row>
    <row r="439" ht="20.1" customHeight="1" spans="1:4">
      <c r="A439" s="128" t="s">
        <v>518</v>
      </c>
      <c r="B439" s="125"/>
      <c r="C439" s="125"/>
      <c r="D439" s="126"/>
    </row>
    <row r="440" ht="20.1" customHeight="1" spans="1:4">
      <c r="A440" s="128" t="s">
        <v>519</v>
      </c>
      <c r="B440" s="125"/>
      <c r="C440" s="125"/>
      <c r="D440" s="126"/>
    </row>
    <row r="441" ht="20.1" customHeight="1" spans="1:4">
      <c r="A441" s="6" t="s">
        <v>520</v>
      </c>
      <c r="B441" s="125"/>
      <c r="C441" s="125"/>
      <c r="D441" s="126"/>
    </row>
    <row r="442" ht="20.1" customHeight="1" spans="1:4">
      <c r="A442" s="127" t="s">
        <v>521</v>
      </c>
      <c r="B442" s="125"/>
      <c r="C442" s="125"/>
      <c r="D442" s="126"/>
    </row>
    <row r="443" ht="20.1" customHeight="1" spans="1:4">
      <c r="A443" s="127" t="s">
        <v>522</v>
      </c>
      <c r="B443" s="125">
        <v>4460</v>
      </c>
      <c r="C443" s="125">
        <v>5068</v>
      </c>
      <c r="D443" s="126">
        <f t="shared" si="3"/>
        <v>0.136322869955157</v>
      </c>
    </row>
    <row r="444" ht="20.1" customHeight="1" spans="1:4">
      <c r="A444" s="127" t="s">
        <v>523</v>
      </c>
      <c r="B444" s="125">
        <v>10093</v>
      </c>
      <c r="C444" s="125">
        <v>11053</v>
      </c>
      <c r="D444" s="126">
        <f t="shared" si="3"/>
        <v>0.0951154265332408</v>
      </c>
    </row>
    <row r="445" ht="20.1" customHeight="1" spans="1:4">
      <c r="A445" s="6" t="s">
        <v>524</v>
      </c>
      <c r="B445" s="125">
        <f>SUM(B446,B451,B460,B466,B472,B477,B482,B489,B493,B496)</f>
        <v>4527</v>
      </c>
      <c r="C445" s="125">
        <f>SUM(C446,C451,C460,C466,C472,C477,C482,C489,C493,C496)</f>
        <v>4800</v>
      </c>
      <c r="D445" s="126">
        <f t="shared" si="3"/>
        <v>0.0603048376408217</v>
      </c>
    </row>
    <row r="446" ht="20.1" customHeight="1" spans="1:4">
      <c r="A446" s="128" t="s">
        <v>525</v>
      </c>
      <c r="B446" s="125">
        <f>SUM(B447:B450)</f>
        <v>532</v>
      </c>
      <c r="C446" s="125">
        <v>550</v>
      </c>
      <c r="D446" s="126">
        <f t="shared" si="3"/>
        <v>0.0338345864661653</v>
      </c>
    </row>
    <row r="447" ht="20.1" customHeight="1" spans="1:4">
      <c r="A447" s="127" t="s">
        <v>235</v>
      </c>
      <c r="B447" s="125">
        <v>500</v>
      </c>
      <c r="C447" s="125">
        <v>512</v>
      </c>
      <c r="D447" s="126">
        <f t="shared" si="3"/>
        <v>0.024</v>
      </c>
    </row>
    <row r="448" ht="20.1" customHeight="1" spans="1:4">
      <c r="A448" s="127" t="s">
        <v>236</v>
      </c>
      <c r="B448" s="125"/>
      <c r="C448" s="125"/>
      <c r="D448" s="126"/>
    </row>
    <row r="449" ht="20.1" customHeight="1" spans="1:4">
      <c r="A449" s="127" t="s">
        <v>237</v>
      </c>
      <c r="B449" s="125"/>
      <c r="C449" s="125"/>
      <c r="D449" s="126"/>
    </row>
    <row r="450" ht="20.1" customHeight="1" spans="1:4">
      <c r="A450" s="128" t="s">
        <v>526</v>
      </c>
      <c r="B450" s="125">
        <v>32</v>
      </c>
      <c r="C450" s="125">
        <v>41</v>
      </c>
      <c r="D450" s="126">
        <f t="shared" si="3"/>
        <v>0.28125</v>
      </c>
    </row>
    <row r="451" ht="20.1" customHeight="1" spans="1:4">
      <c r="A451" s="127" t="s">
        <v>527</v>
      </c>
      <c r="B451" s="125"/>
      <c r="C451" s="125"/>
      <c r="D451" s="126"/>
    </row>
    <row r="452" ht="20.1" customHeight="1" spans="1:4">
      <c r="A452" s="127" t="s">
        <v>528</v>
      </c>
      <c r="B452" s="125"/>
      <c r="C452" s="125"/>
      <c r="D452" s="126"/>
    </row>
    <row r="453" ht="20.1" customHeight="1" spans="1:4">
      <c r="A453" s="127" t="s">
        <v>529</v>
      </c>
      <c r="B453" s="125"/>
      <c r="C453" s="125"/>
      <c r="D453" s="126"/>
    </row>
    <row r="454" ht="20.1" customHeight="1" spans="1:4">
      <c r="A454" s="6" t="s">
        <v>530</v>
      </c>
      <c r="B454" s="125"/>
      <c r="C454" s="125"/>
      <c r="D454" s="126"/>
    </row>
    <row r="455" ht="20.1" customHeight="1" spans="1:4">
      <c r="A455" s="127" t="s">
        <v>531</v>
      </c>
      <c r="B455" s="125"/>
      <c r="C455" s="125"/>
      <c r="D455" s="126"/>
    </row>
    <row r="456" ht="20.1" customHeight="1" spans="1:4">
      <c r="A456" s="127" t="s">
        <v>532</v>
      </c>
      <c r="B456" s="125"/>
      <c r="C456" s="125"/>
      <c r="D456" s="126"/>
    </row>
    <row r="457" ht="20.1" customHeight="1" spans="1:4">
      <c r="A457" s="127" t="s">
        <v>533</v>
      </c>
      <c r="B457" s="125"/>
      <c r="C457" s="125"/>
      <c r="D457" s="126"/>
    </row>
    <row r="458" ht="20.1" customHeight="1" spans="1:4">
      <c r="A458" s="128" t="s">
        <v>534</v>
      </c>
      <c r="B458" s="125"/>
      <c r="C458" s="125"/>
      <c r="D458" s="126"/>
    </row>
    <row r="459" ht="20.1" customHeight="1" spans="1:4">
      <c r="A459" s="128" t="s">
        <v>535</v>
      </c>
      <c r="B459" s="125"/>
      <c r="C459" s="125"/>
      <c r="D459" s="126"/>
    </row>
    <row r="460" ht="20.1" customHeight="1" spans="1:4">
      <c r="A460" s="128" t="s">
        <v>536</v>
      </c>
      <c r="B460" s="125"/>
      <c r="C460" s="125"/>
      <c r="D460" s="126"/>
    </row>
    <row r="461" ht="20.1" customHeight="1" spans="1:4">
      <c r="A461" s="127" t="s">
        <v>528</v>
      </c>
      <c r="B461" s="125"/>
      <c r="C461" s="125"/>
      <c r="D461" s="126"/>
    </row>
    <row r="462" ht="20.1" customHeight="1" spans="1:4">
      <c r="A462" s="127" t="s">
        <v>537</v>
      </c>
      <c r="B462" s="125"/>
      <c r="C462" s="125"/>
      <c r="D462" s="126"/>
    </row>
    <row r="463" ht="20.1" customHeight="1" spans="1:4">
      <c r="A463" s="127" t="s">
        <v>538</v>
      </c>
      <c r="B463" s="125"/>
      <c r="C463" s="125"/>
      <c r="D463" s="126"/>
    </row>
    <row r="464" ht="20.1" customHeight="1" spans="1:4">
      <c r="A464" s="128" t="s">
        <v>539</v>
      </c>
      <c r="B464" s="125"/>
      <c r="C464" s="125"/>
      <c r="D464" s="126"/>
    </row>
    <row r="465" ht="20.1" customHeight="1" spans="1:4">
      <c r="A465" s="128" t="s">
        <v>540</v>
      </c>
      <c r="B465" s="125"/>
      <c r="C465" s="125"/>
      <c r="D465" s="126"/>
    </row>
    <row r="466" ht="20.1" customHeight="1" spans="1:4">
      <c r="A466" s="128" t="s">
        <v>541</v>
      </c>
      <c r="B466" s="125">
        <f>SUM(B467:B471)</f>
        <v>523</v>
      </c>
      <c r="C466" s="125">
        <f>SUM(C467:C471)</f>
        <v>607</v>
      </c>
      <c r="D466" s="126">
        <f>C466/B466-1</f>
        <v>0.160611854684512</v>
      </c>
    </row>
    <row r="467" ht="20.1" customHeight="1" spans="1:4">
      <c r="A467" s="6" t="s">
        <v>528</v>
      </c>
      <c r="B467" s="125"/>
      <c r="C467" s="125"/>
      <c r="D467" s="126"/>
    </row>
    <row r="468" ht="20.1" customHeight="1" spans="1:4">
      <c r="A468" s="127" t="s">
        <v>542</v>
      </c>
      <c r="B468" s="125">
        <v>400</v>
      </c>
      <c r="C468" s="125">
        <v>479</v>
      </c>
      <c r="D468" s="126">
        <f>C468/B468-1</f>
        <v>0.1975</v>
      </c>
    </row>
    <row r="469" ht="20.1" customHeight="1" spans="1:4">
      <c r="A469" s="127" t="s">
        <v>543</v>
      </c>
      <c r="B469" s="125"/>
      <c r="C469" s="125"/>
      <c r="D469" s="126"/>
    </row>
    <row r="470" ht="20.1" customHeight="1" spans="1:4">
      <c r="A470" s="127" t="s">
        <v>544</v>
      </c>
      <c r="B470" s="125"/>
      <c r="C470" s="125"/>
      <c r="D470" s="126"/>
    </row>
    <row r="471" ht="20.1" customHeight="1" spans="1:4">
      <c r="A471" s="128" t="s">
        <v>545</v>
      </c>
      <c r="B471" s="125">
        <v>123</v>
      </c>
      <c r="C471" s="125">
        <v>128</v>
      </c>
      <c r="D471" s="126">
        <f>C471/B471-1</f>
        <v>0.0406504065040652</v>
      </c>
    </row>
    <row r="472" ht="20.1" customHeight="1" spans="1:4">
      <c r="A472" s="128" t="s">
        <v>546</v>
      </c>
      <c r="B472" s="125">
        <f>SUM(B473:B476)</f>
        <v>0</v>
      </c>
      <c r="C472" s="125">
        <f>SUM(C473:C476)</f>
        <v>0</v>
      </c>
      <c r="D472" s="126"/>
    </row>
    <row r="473" ht="20.1" customHeight="1" spans="1:4">
      <c r="A473" s="128" t="s">
        <v>528</v>
      </c>
      <c r="B473" s="125"/>
      <c r="C473" s="125"/>
      <c r="D473" s="126"/>
    </row>
    <row r="474" ht="20.1" customHeight="1" spans="1:4">
      <c r="A474" s="127" t="s">
        <v>547</v>
      </c>
      <c r="B474" s="125"/>
      <c r="C474" s="125"/>
      <c r="D474" s="126"/>
    </row>
    <row r="475" ht="20.1" customHeight="1" spans="1:4">
      <c r="A475" s="127" t="s">
        <v>548</v>
      </c>
      <c r="B475" s="125"/>
      <c r="C475" s="125"/>
      <c r="D475" s="126"/>
    </row>
    <row r="476" ht="20.1" customHeight="1" spans="1:4">
      <c r="A476" s="127" t="s">
        <v>549</v>
      </c>
      <c r="B476" s="125"/>
      <c r="C476" s="125"/>
      <c r="D476" s="126"/>
    </row>
    <row r="477" ht="20.1" customHeight="1" spans="1:4">
      <c r="A477" s="128" t="s">
        <v>550</v>
      </c>
      <c r="B477" s="125"/>
      <c r="C477" s="125"/>
      <c r="D477" s="126"/>
    </row>
    <row r="478" ht="20.1" customHeight="1" spans="1:4">
      <c r="A478" s="128" t="s">
        <v>551</v>
      </c>
      <c r="B478" s="125"/>
      <c r="C478" s="125"/>
      <c r="D478" s="126"/>
    </row>
    <row r="479" ht="20.1" customHeight="1" spans="1:4">
      <c r="A479" s="128" t="s">
        <v>552</v>
      </c>
      <c r="B479" s="125"/>
      <c r="C479" s="125"/>
      <c r="D479" s="126"/>
    </row>
    <row r="480" ht="20.1" customHeight="1" spans="1:4">
      <c r="A480" s="6" t="s">
        <v>553</v>
      </c>
      <c r="B480" s="125"/>
      <c r="C480" s="125"/>
      <c r="D480" s="126"/>
    </row>
    <row r="481" ht="20.1" customHeight="1" spans="1:4">
      <c r="A481" s="127" t="s">
        <v>554</v>
      </c>
      <c r="B481" s="125"/>
      <c r="C481" s="125"/>
      <c r="D481" s="126"/>
    </row>
    <row r="482" ht="20.1" customHeight="1" spans="1:4">
      <c r="A482" s="127" t="s">
        <v>555</v>
      </c>
      <c r="B482" s="125">
        <f>SUM(B483:B488)</f>
        <v>267</v>
      </c>
      <c r="C482" s="125">
        <f>SUM(C483:C488)</f>
        <v>273</v>
      </c>
      <c r="D482" s="126">
        <f>C482/B482-1</f>
        <v>0.0224719101123596</v>
      </c>
    </row>
    <row r="483" ht="20.1" customHeight="1" spans="1:4">
      <c r="A483" s="127" t="s">
        <v>528</v>
      </c>
      <c r="B483" s="125">
        <v>140</v>
      </c>
      <c r="C483" s="125">
        <v>142</v>
      </c>
      <c r="D483" s="126">
        <f>C483/B483-1</f>
        <v>0.0142857142857142</v>
      </c>
    </row>
    <row r="484" ht="20.1" customHeight="1" spans="1:4">
      <c r="A484" s="128" t="s">
        <v>556</v>
      </c>
      <c r="B484" s="125"/>
      <c r="C484" s="125"/>
      <c r="D484" s="126"/>
    </row>
    <row r="485" ht="20.1" customHeight="1" spans="1:4">
      <c r="A485" s="128" t="s">
        <v>557</v>
      </c>
      <c r="B485" s="125"/>
      <c r="C485" s="125"/>
      <c r="D485" s="126"/>
    </row>
    <row r="486" ht="20.1" customHeight="1" spans="1:4">
      <c r="A486" s="128" t="s">
        <v>558</v>
      </c>
      <c r="B486" s="125"/>
      <c r="C486" s="125"/>
      <c r="D486" s="126"/>
    </row>
    <row r="487" ht="20.1" customHeight="1" spans="1:4">
      <c r="A487" s="127" t="s">
        <v>559</v>
      </c>
      <c r="B487" s="125"/>
      <c r="C487" s="125"/>
      <c r="D487" s="126"/>
    </row>
    <row r="488" ht="20.1" customHeight="1" spans="1:4">
      <c r="A488" s="127" t="s">
        <v>560</v>
      </c>
      <c r="B488" s="125">
        <v>127</v>
      </c>
      <c r="C488" s="125">
        <v>131</v>
      </c>
      <c r="D488" s="126">
        <f>C488/B488-1</f>
        <v>0.0314960629921259</v>
      </c>
    </row>
    <row r="489" ht="20.1" customHeight="1" spans="1:4">
      <c r="A489" s="127" t="s">
        <v>561</v>
      </c>
      <c r="B489" s="125"/>
      <c r="C489" s="125"/>
      <c r="D489" s="126"/>
    </row>
    <row r="490" ht="20.1" customHeight="1" spans="1:4">
      <c r="A490" s="128" t="s">
        <v>562</v>
      </c>
      <c r="B490" s="125"/>
      <c r="C490" s="125"/>
      <c r="D490" s="126"/>
    </row>
    <row r="491" ht="20.1" customHeight="1" spans="1:4">
      <c r="A491" s="128" t="s">
        <v>563</v>
      </c>
      <c r="B491" s="125"/>
      <c r="C491" s="125"/>
      <c r="D491" s="126"/>
    </row>
    <row r="492" ht="20.1" customHeight="1" spans="1:4">
      <c r="A492" s="128" t="s">
        <v>564</v>
      </c>
      <c r="B492" s="125"/>
      <c r="C492" s="125"/>
      <c r="D492" s="126"/>
    </row>
    <row r="493" ht="20.1" customHeight="1" spans="1:4">
      <c r="A493" s="6" t="s">
        <v>565</v>
      </c>
      <c r="B493" s="125"/>
      <c r="C493" s="125"/>
      <c r="D493" s="126"/>
    </row>
    <row r="494" ht="20.1" customHeight="1" spans="1:4">
      <c r="A494" s="128" t="s">
        <v>566</v>
      </c>
      <c r="B494" s="125"/>
      <c r="C494" s="125"/>
      <c r="D494" s="126"/>
    </row>
    <row r="495" ht="20.1" customHeight="1" spans="1:4">
      <c r="A495" s="128" t="s">
        <v>567</v>
      </c>
      <c r="B495" s="125"/>
      <c r="C495" s="125"/>
      <c r="D495" s="126"/>
    </row>
    <row r="496" ht="20.1" customHeight="1" spans="1:4">
      <c r="A496" s="127" t="s">
        <v>568</v>
      </c>
      <c r="B496" s="125">
        <f>SUM(B497:B500)</f>
        <v>3205</v>
      </c>
      <c r="C496" s="125">
        <f>SUM(C497:C500)</f>
        <v>3370</v>
      </c>
      <c r="D496" s="126">
        <f>C496/B496-1</f>
        <v>0.0514820592823713</v>
      </c>
    </row>
    <row r="497" ht="20.1" customHeight="1" spans="1:4">
      <c r="A497" s="127" t="s">
        <v>569</v>
      </c>
      <c r="B497" s="125"/>
      <c r="C497" s="125"/>
      <c r="D497" s="126"/>
    </row>
    <row r="498" ht="20.1" customHeight="1" spans="1:4">
      <c r="A498" s="128" t="s">
        <v>570</v>
      </c>
      <c r="B498" s="125"/>
      <c r="C498" s="125"/>
      <c r="D498" s="126"/>
    </row>
    <row r="499" ht="20.1" customHeight="1" spans="1:4">
      <c r="A499" s="128" t="s">
        <v>571</v>
      </c>
      <c r="B499" s="125"/>
      <c r="C499" s="125"/>
      <c r="D499" s="126"/>
    </row>
    <row r="500" ht="20.1" customHeight="1" spans="1:4">
      <c r="A500" s="128" t="s">
        <v>572</v>
      </c>
      <c r="B500" s="125">
        <v>3205</v>
      </c>
      <c r="C500" s="125">
        <v>3370</v>
      </c>
      <c r="D500" s="126">
        <f>C500/B500-1</f>
        <v>0.0514820592823713</v>
      </c>
    </row>
    <row r="501" ht="20.1" customHeight="1" spans="1:4">
      <c r="A501" s="129" t="s">
        <v>573</v>
      </c>
      <c r="B501" s="125">
        <f>SUM(B502,B516,B524,B535,B546)</f>
        <v>2060</v>
      </c>
      <c r="C501" s="125">
        <f>SUM(C502,C516,C524,C535,C546)</f>
        <v>2165</v>
      </c>
      <c r="D501" s="126">
        <f>C501/B501-1</f>
        <v>0.0509708737864079</v>
      </c>
    </row>
    <row r="502" ht="20.1" customHeight="1" spans="1:4">
      <c r="A502" s="129" t="s">
        <v>574</v>
      </c>
      <c r="B502" s="125">
        <f>SUM(B503:B515)</f>
        <v>1635</v>
      </c>
      <c r="C502" s="125">
        <f>SUM(C503:C515)</f>
        <v>1740</v>
      </c>
      <c r="D502" s="126">
        <f>C502/B502-1</f>
        <v>0.0642201834862386</v>
      </c>
    </row>
    <row r="503" ht="20.1" customHeight="1" spans="1:4">
      <c r="A503" s="129" t="s">
        <v>235</v>
      </c>
      <c r="B503" s="125">
        <v>240</v>
      </c>
      <c r="C503" s="125">
        <v>230</v>
      </c>
      <c r="D503" s="126">
        <f>C503/B503-1</f>
        <v>-0.0416666666666666</v>
      </c>
    </row>
    <row r="504" ht="20.1" customHeight="1" spans="1:4">
      <c r="A504" s="129" t="s">
        <v>236</v>
      </c>
      <c r="B504" s="125"/>
      <c r="C504" s="125"/>
      <c r="D504" s="126"/>
    </row>
    <row r="505" ht="20.1" customHeight="1" spans="1:4">
      <c r="A505" s="129" t="s">
        <v>237</v>
      </c>
      <c r="B505" s="125"/>
      <c r="C505" s="125"/>
      <c r="D505" s="126"/>
    </row>
    <row r="506" ht="20.1" customHeight="1" spans="1:4">
      <c r="A506" s="129" t="s">
        <v>575</v>
      </c>
      <c r="B506" s="125">
        <v>210</v>
      </c>
      <c r="C506" s="125">
        <v>245</v>
      </c>
      <c r="D506" s="126">
        <f>C506/B506-1</f>
        <v>0.166666666666667</v>
      </c>
    </row>
    <row r="507" ht="20.1" customHeight="1" spans="1:4">
      <c r="A507" s="129" t="s">
        <v>576</v>
      </c>
      <c r="B507" s="125">
        <v>245</v>
      </c>
      <c r="C507" s="125">
        <v>231</v>
      </c>
      <c r="D507" s="126">
        <f>C507/B507-1</f>
        <v>-0.0571428571428572</v>
      </c>
    </row>
    <row r="508" ht="20.1" customHeight="1" spans="1:4">
      <c r="A508" s="129" t="s">
        <v>577</v>
      </c>
      <c r="B508" s="125"/>
      <c r="C508" s="125"/>
      <c r="D508" s="126"/>
    </row>
    <row r="509" ht="20.1" customHeight="1" spans="1:4">
      <c r="A509" s="129" t="s">
        <v>578</v>
      </c>
      <c r="B509" s="125"/>
      <c r="C509" s="125"/>
      <c r="D509" s="126"/>
    </row>
    <row r="510" ht="20.1" customHeight="1" spans="1:4">
      <c r="A510" s="129" t="s">
        <v>579</v>
      </c>
      <c r="B510" s="125">
        <v>320</v>
      </c>
      <c r="C510" s="125">
        <v>336</v>
      </c>
      <c r="D510" s="126">
        <f>C510/B510-1</f>
        <v>0.05</v>
      </c>
    </row>
    <row r="511" ht="20.1" customHeight="1" spans="1:4">
      <c r="A511" s="129" t="s">
        <v>580</v>
      </c>
      <c r="B511" s="125">
        <v>40</v>
      </c>
      <c r="C511" s="125">
        <v>40</v>
      </c>
      <c r="D511" s="126">
        <f>C511/B511-1</f>
        <v>0</v>
      </c>
    </row>
    <row r="512" ht="20.1" customHeight="1" spans="1:4">
      <c r="A512" s="129" t="s">
        <v>581</v>
      </c>
      <c r="B512" s="125"/>
      <c r="C512" s="125"/>
      <c r="D512" s="126"/>
    </row>
    <row r="513" ht="20.1" customHeight="1" spans="1:4">
      <c r="A513" s="129" t="s">
        <v>582</v>
      </c>
      <c r="B513" s="125"/>
      <c r="C513" s="125"/>
      <c r="D513" s="126"/>
    </row>
    <row r="514" ht="20.1" customHeight="1" spans="1:4">
      <c r="A514" s="129" t="s">
        <v>583</v>
      </c>
      <c r="B514" s="125">
        <v>145</v>
      </c>
      <c r="C514" s="125">
        <v>161</v>
      </c>
      <c r="D514" s="126">
        <f>C514/B514-1</f>
        <v>0.110344827586207</v>
      </c>
    </row>
    <row r="515" ht="20.1" customHeight="1" spans="1:4">
      <c r="A515" s="129" t="s">
        <v>584</v>
      </c>
      <c r="B515" s="125">
        <v>435</v>
      </c>
      <c r="C515" s="125">
        <v>497</v>
      </c>
      <c r="D515" s="126">
        <f>C515/B515-1</f>
        <v>0.142528735632184</v>
      </c>
    </row>
    <row r="516" ht="20.1" customHeight="1" spans="1:4">
      <c r="A516" s="129" t="s">
        <v>585</v>
      </c>
      <c r="B516" s="125"/>
      <c r="C516" s="125"/>
      <c r="D516" s="126"/>
    </row>
    <row r="517" ht="20.1" customHeight="1" spans="1:4">
      <c r="A517" s="129" t="s">
        <v>235</v>
      </c>
      <c r="B517" s="125"/>
      <c r="C517" s="125"/>
      <c r="D517" s="126"/>
    </row>
    <row r="518" ht="20.1" customHeight="1" spans="1:4">
      <c r="A518" s="129" t="s">
        <v>236</v>
      </c>
      <c r="B518" s="125"/>
      <c r="C518" s="125"/>
      <c r="D518" s="126"/>
    </row>
    <row r="519" ht="20.1" customHeight="1" spans="1:4">
      <c r="A519" s="129" t="s">
        <v>237</v>
      </c>
      <c r="B519" s="125"/>
      <c r="C519" s="125"/>
      <c r="D519" s="126"/>
    </row>
    <row r="520" ht="20.1" customHeight="1" spans="1:4">
      <c r="A520" s="6" t="s">
        <v>586</v>
      </c>
      <c r="B520" s="125"/>
      <c r="C520" s="125"/>
      <c r="D520" s="126"/>
    </row>
    <row r="521" ht="20.1" customHeight="1" spans="1:4">
      <c r="A521" s="6" t="s">
        <v>587</v>
      </c>
      <c r="B521" s="125"/>
      <c r="C521" s="125"/>
      <c r="D521" s="126"/>
    </row>
    <row r="522" ht="20.1" customHeight="1" spans="1:4">
      <c r="A522" s="6" t="s">
        <v>588</v>
      </c>
      <c r="B522" s="125"/>
      <c r="C522" s="125"/>
      <c r="D522" s="126"/>
    </row>
    <row r="523" ht="20.1" customHeight="1" spans="1:4">
      <c r="A523" s="6" t="s">
        <v>589</v>
      </c>
      <c r="B523" s="125"/>
      <c r="C523" s="125"/>
      <c r="D523" s="126"/>
    </row>
    <row r="524" ht="20.1" customHeight="1" spans="1:4">
      <c r="A524" s="129" t="s">
        <v>590</v>
      </c>
      <c r="B524" s="125">
        <f>SUM(B525:B534)</f>
        <v>52</v>
      </c>
      <c r="C524" s="125">
        <f>SUM(C525:C534)</f>
        <v>52</v>
      </c>
      <c r="D524" s="126">
        <f>C524/B524-1</f>
        <v>0</v>
      </c>
    </row>
    <row r="525" ht="20.1" customHeight="1" spans="1:4">
      <c r="A525" s="129" t="s">
        <v>235</v>
      </c>
      <c r="B525" s="125"/>
      <c r="C525" s="125"/>
      <c r="D525" s="126"/>
    </row>
    <row r="526" ht="20.1" customHeight="1" spans="1:4">
      <c r="A526" s="129" t="s">
        <v>236</v>
      </c>
      <c r="B526" s="125"/>
      <c r="C526" s="125"/>
      <c r="D526" s="126"/>
    </row>
    <row r="527" ht="20.1" customHeight="1" spans="1:4">
      <c r="A527" s="129" t="s">
        <v>237</v>
      </c>
      <c r="B527" s="125"/>
      <c r="C527" s="125"/>
      <c r="D527" s="126"/>
    </row>
    <row r="528" ht="20.1" customHeight="1" spans="1:4">
      <c r="A528" s="6" t="s">
        <v>591</v>
      </c>
      <c r="B528" s="125"/>
      <c r="C528" s="125"/>
      <c r="D528" s="126"/>
    </row>
    <row r="529" ht="20.1" customHeight="1" spans="1:4">
      <c r="A529" s="6" t="s">
        <v>592</v>
      </c>
      <c r="B529" s="125">
        <v>52</v>
      </c>
      <c r="C529" s="125">
        <v>52</v>
      </c>
      <c r="D529" s="126">
        <f>C529/B529-1</f>
        <v>0</v>
      </c>
    </row>
    <row r="530" ht="20.1" customHeight="1" spans="1:4">
      <c r="A530" s="6" t="s">
        <v>593</v>
      </c>
      <c r="B530" s="125"/>
      <c r="C530" s="125"/>
      <c r="D530" s="126"/>
    </row>
    <row r="531" ht="20.1" customHeight="1" spans="1:4">
      <c r="A531" s="6" t="s">
        <v>594</v>
      </c>
      <c r="B531" s="125"/>
      <c r="C531" s="125"/>
      <c r="D531" s="126"/>
    </row>
    <row r="532" ht="20.1" customHeight="1" spans="1:4">
      <c r="A532" s="6" t="s">
        <v>595</v>
      </c>
      <c r="B532" s="125"/>
      <c r="C532" s="125"/>
      <c r="D532" s="126"/>
    </row>
    <row r="533" ht="20.1" customHeight="1" spans="1:4">
      <c r="A533" s="6" t="s">
        <v>596</v>
      </c>
      <c r="B533" s="125"/>
      <c r="C533" s="125"/>
      <c r="D533" s="126"/>
    </row>
    <row r="534" ht="20.1" customHeight="1" spans="1:4">
      <c r="A534" s="6" t="s">
        <v>597</v>
      </c>
      <c r="B534" s="125"/>
      <c r="C534" s="125"/>
      <c r="D534" s="126"/>
    </row>
    <row r="535" ht="20.1" customHeight="1" spans="1:4">
      <c r="A535" s="129" t="s">
        <v>598</v>
      </c>
      <c r="B535" s="125">
        <f>SUM(B536:B545)</f>
        <v>301</v>
      </c>
      <c r="C535" s="125">
        <f>SUM(C536:C545)</f>
        <v>301</v>
      </c>
      <c r="D535" s="126">
        <f>C535/B535-1</f>
        <v>0</v>
      </c>
    </row>
    <row r="536" ht="20.1" customHeight="1" spans="1:4">
      <c r="A536" s="129" t="s">
        <v>235</v>
      </c>
      <c r="B536" s="125"/>
      <c r="C536" s="125"/>
      <c r="D536" s="126"/>
    </row>
    <row r="537" ht="20.1" customHeight="1" spans="1:4">
      <c r="A537" s="129" t="s">
        <v>236</v>
      </c>
      <c r="B537" s="125"/>
      <c r="C537" s="125"/>
      <c r="D537" s="126"/>
    </row>
    <row r="538" ht="20.1" customHeight="1" spans="1:4">
      <c r="A538" s="129" t="s">
        <v>237</v>
      </c>
      <c r="B538" s="125"/>
      <c r="C538" s="125"/>
      <c r="D538" s="126"/>
    </row>
    <row r="539" ht="20.1" customHeight="1" spans="1:4">
      <c r="A539" s="6" t="s">
        <v>599</v>
      </c>
      <c r="B539" s="125">
        <v>301</v>
      </c>
      <c r="C539" s="125">
        <v>301</v>
      </c>
      <c r="D539" s="126">
        <f>C539/B539-1</f>
        <v>0</v>
      </c>
    </row>
    <row r="540" ht="20.1" customHeight="1" spans="1:4">
      <c r="A540" s="6" t="s">
        <v>600</v>
      </c>
      <c r="B540" s="125"/>
      <c r="C540" s="125"/>
      <c r="D540" s="126"/>
    </row>
    <row r="541" ht="20.1" customHeight="1" spans="1:4">
      <c r="A541" s="129" t="s">
        <v>601</v>
      </c>
      <c r="B541" s="125"/>
      <c r="C541" s="125"/>
      <c r="D541" s="126"/>
    </row>
    <row r="542" ht="20.1" customHeight="1" spans="1:4">
      <c r="A542" s="6" t="s">
        <v>602</v>
      </c>
      <c r="B542" s="125"/>
      <c r="C542" s="125"/>
      <c r="D542" s="126"/>
    </row>
    <row r="543" ht="20.1" customHeight="1" spans="1:4">
      <c r="A543" s="6" t="s">
        <v>603</v>
      </c>
      <c r="B543" s="125"/>
      <c r="C543" s="125"/>
      <c r="D543" s="126"/>
    </row>
    <row r="544" ht="20.1" customHeight="1" spans="1:4">
      <c r="A544" s="129" t="s">
        <v>604</v>
      </c>
      <c r="B544" s="125"/>
      <c r="C544" s="125"/>
      <c r="D544" s="126"/>
    </row>
    <row r="545" ht="20.1" customHeight="1" spans="1:4">
      <c r="A545" s="6" t="s">
        <v>605</v>
      </c>
      <c r="B545" s="125"/>
      <c r="C545" s="125"/>
      <c r="D545" s="126"/>
    </row>
    <row r="546" ht="20.1" customHeight="1" spans="1:4">
      <c r="A546" s="129" t="s">
        <v>606</v>
      </c>
      <c r="B546" s="125">
        <f>SUM(B547:B549)</f>
        <v>72</v>
      </c>
      <c r="C546" s="125">
        <f>SUM(C547:C549)</f>
        <v>72</v>
      </c>
      <c r="D546" s="126">
        <f>C546/B546-1</f>
        <v>0</v>
      </c>
    </row>
    <row r="547" ht="20.1" customHeight="1" spans="1:4">
      <c r="A547" s="129" t="s">
        <v>607</v>
      </c>
      <c r="B547" s="125"/>
      <c r="C547" s="125"/>
      <c r="D547" s="126"/>
    </row>
    <row r="548" ht="20.1" customHeight="1" spans="1:4">
      <c r="A548" s="129" t="s">
        <v>608</v>
      </c>
      <c r="B548" s="125"/>
      <c r="C548" s="125"/>
      <c r="D548" s="126"/>
    </row>
    <row r="549" ht="20.1" customHeight="1" spans="1:4">
      <c r="A549" s="129" t="s">
        <v>609</v>
      </c>
      <c r="B549" s="125">
        <v>72</v>
      </c>
      <c r="C549" s="125">
        <v>72</v>
      </c>
      <c r="D549" s="126"/>
    </row>
    <row r="550" ht="20.1" customHeight="1" spans="1:4">
      <c r="A550" s="129" t="s">
        <v>610</v>
      </c>
      <c r="B550" s="125">
        <f>B551+B565+B576+B584+B590+B594+B605+B613+B619+B626+B635+B640+B645+B648+B651+B657+B660+B669</f>
        <v>15013</v>
      </c>
      <c r="C550" s="125">
        <f>C551+C565+C576+C584+C590+C594+C605+C613+C619+C626+C635+C640+C645+C648+C651+C657+C660+C669</f>
        <v>16313</v>
      </c>
      <c r="D550" s="126">
        <f>C550/B550-1</f>
        <v>0.086591620595484</v>
      </c>
    </row>
    <row r="551" ht="20.1" customHeight="1" spans="1:4">
      <c r="A551" s="129" t="s">
        <v>611</v>
      </c>
      <c r="B551" s="125">
        <f>SUM(B552:B564)</f>
        <v>4108</v>
      </c>
      <c r="C551" s="125">
        <f>SUM(C552:C564)</f>
        <v>4397</v>
      </c>
      <c r="D551" s="126">
        <f>C551/B551-1</f>
        <v>0.070350535540409</v>
      </c>
    </row>
    <row r="552" ht="20.1" customHeight="1" spans="1:4">
      <c r="A552" s="129" t="s">
        <v>235</v>
      </c>
      <c r="B552" s="125">
        <v>895</v>
      </c>
      <c r="C552" s="125">
        <v>936</v>
      </c>
      <c r="D552" s="126">
        <f>C552/B552-1</f>
        <v>0.0458100558659218</v>
      </c>
    </row>
    <row r="553" ht="20.1" customHeight="1" spans="1:4">
      <c r="A553" s="129" t="s">
        <v>236</v>
      </c>
      <c r="B553" s="125"/>
      <c r="C553" s="125"/>
      <c r="D553" s="126"/>
    </row>
    <row r="554" ht="20.1" customHeight="1" spans="1:4">
      <c r="A554" s="129" t="s">
        <v>237</v>
      </c>
      <c r="B554" s="125"/>
      <c r="C554" s="125"/>
      <c r="D554" s="126"/>
    </row>
    <row r="555" ht="20.1" customHeight="1" spans="1:4">
      <c r="A555" s="129" t="s">
        <v>612</v>
      </c>
      <c r="B555" s="125"/>
      <c r="C555" s="125"/>
      <c r="D555" s="126"/>
    </row>
    <row r="556" ht="20.1" customHeight="1" spans="1:4">
      <c r="A556" s="129" t="s">
        <v>613</v>
      </c>
      <c r="B556" s="125">
        <v>352</v>
      </c>
      <c r="C556" s="125">
        <v>360</v>
      </c>
      <c r="D556" s="126">
        <f>C556/B556-1</f>
        <v>0.0227272727272727</v>
      </c>
    </row>
    <row r="557" ht="20.1" customHeight="1" spans="1:4">
      <c r="A557" s="129" t="s">
        <v>614</v>
      </c>
      <c r="B557" s="125">
        <v>269</v>
      </c>
      <c r="C557" s="125">
        <v>312</v>
      </c>
      <c r="D557" s="126">
        <f>C557/B557-1</f>
        <v>0.159851301115242</v>
      </c>
    </row>
    <row r="558" ht="20.1" customHeight="1" spans="1:4">
      <c r="A558" s="129" t="s">
        <v>615</v>
      </c>
      <c r="B558" s="125">
        <v>332</v>
      </c>
      <c r="C558" s="125">
        <v>367</v>
      </c>
      <c r="D558" s="126">
        <f>C558/B558-1</f>
        <v>0.105421686746988</v>
      </c>
    </row>
    <row r="559" ht="20.1" customHeight="1" spans="1:4">
      <c r="A559" s="129" t="s">
        <v>278</v>
      </c>
      <c r="B559" s="125"/>
      <c r="C559" s="125"/>
      <c r="D559" s="126"/>
    </row>
    <row r="560" ht="20.1" customHeight="1" spans="1:4">
      <c r="A560" s="129" t="s">
        <v>616</v>
      </c>
      <c r="B560" s="125">
        <v>826</v>
      </c>
      <c r="C560" s="125">
        <v>841</v>
      </c>
      <c r="D560" s="126">
        <f>C560/B560-1</f>
        <v>0.0181598062953996</v>
      </c>
    </row>
    <row r="561" ht="20.1" customHeight="1" spans="1:4">
      <c r="A561" s="129" t="s">
        <v>617</v>
      </c>
      <c r="B561" s="125"/>
      <c r="C561" s="125"/>
      <c r="D561" s="126"/>
    </row>
    <row r="562" ht="20.1" customHeight="1" spans="1:4">
      <c r="A562" s="129" t="s">
        <v>618</v>
      </c>
      <c r="B562" s="125"/>
      <c r="C562" s="125"/>
      <c r="D562" s="126"/>
    </row>
    <row r="563" ht="20.1" customHeight="1" spans="1:4">
      <c r="A563" s="129" t="s">
        <v>619</v>
      </c>
      <c r="B563" s="125">
        <v>254</v>
      </c>
      <c r="C563" s="125">
        <v>259</v>
      </c>
      <c r="D563" s="126">
        <f>C563/B563-1</f>
        <v>0.0196850393700787</v>
      </c>
    </row>
    <row r="564" ht="20.1" customHeight="1" spans="1:4">
      <c r="A564" s="129" t="s">
        <v>620</v>
      </c>
      <c r="B564" s="125">
        <v>1180</v>
      </c>
      <c r="C564" s="125">
        <v>1322</v>
      </c>
      <c r="D564" s="126">
        <f>C564/B564-1</f>
        <v>0.120338983050847</v>
      </c>
    </row>
    <row r="565" ht="20.1" customHeight="1" spans="1:4">
      <c r="A565" s="129" t="s">
        <v>621</v>
      </c>
      <c r="B565" s="125">
        <f>SUM(B566:B575)</f>
        <v>2532</v>
      </c>
      <c r="C565" s="125">
        <f>SUM(C566:C575)</f>
        <v>2712</v>
      </c>
      <c r="D565" s="126">
        <f>C565/B565-1</f>
        <v>0.0710900473933649</v>
      </c>
    </row>
    <row r="566" ht="20.1" customHeight="1" spans="1:4">
      <c r="A566" s="129" t="s">
        <v>235</v>
      </c>
      <c r="B566" s="125">
        <v>866</v>
      </c>
      <c r="C566" s="125">
        <v>912</v>
      </c>
      <c r="D566" s="126">
        <f>C566/B566-1</f>
        <v>0.0531177829099307</v>
      </c>
    </row>
    <row r="567" ht="20.1" customHeight="1" spans="1:4">
      <c r="A567" s="129" t="s">
        <v>236</v>
      </c>
      <c r="B567" s="125">
        <v>315</v>
      </c>
      <c r="C567" s="125">
        <v>342</v>
      </c>
      <c r="D567" s="126">
        <f>C567/B567-1</f>
        <v>0.0857142857142856</v>
      </c>
    </row>
    <row r="568" ht="20.1" customHeight="1" spans="1:4">
      <c r="A568" s="129" t="s">
        <v>237</v>
      </c>
      <c r="B568" s="125"/>
      <c r="C568" s="125"/>
      <c r="D568" s="126"/>
    </row>
    <row r="569" ht="20.1" customHeight="1" spans="1:4">
      <c r="A569" s="129" t="s">
        <v>622</v>
      </c>
      <c r="B569" s="125">
        <v>15</v>
      </c>
      <c r="C569" s="125">
        <v>15</v>
      </c>
      <c r="D569" s="126">
        <f>C569/B569-1</f>
        <v>0</v>
      </c>
    </row>
    <row r="570" ht="20.1" customHeight="1" spans="1:4">
      <c r="A570" s="129" t="s">
        <v>623</v>
      </c>
      <c r="B570" s="125">
        <v>352</v>
      </c>
      <c r="C570" s="125">
        <v>421</v>
      </c>
      <c r="D570" s="126">
        <f>C570/B570-1</f>
        <v>0.196022727272727</v>
      </c>
    </row>
    <row r="571" ht="20.1" customHeight="1" spans="1:4">
      <c r="A571" s="129" t="s">
        <v>624</v>
      </c>
      <c r="B571" s="125"/>
      <c r="C571" s="125"/>
      <c r="D571" s="126"/>
    </row>
    <row r="572" ht="20.1" customHeight="1" spans="1:4">
      <c r="A572" s="129" t="s">
        <v>625</v>
      </c>
      <c r="B572" s="125"/>
      <c r="C572" s="125"/>
      <c r="D572" s="126"/>
    </row>
    <row r="573" ht="20.1" customHeight="1" spans="1:4">
      <c r="A573" s="129" t="s">
        <v>626</v>
      </c>
      <c r="B573" s="125">
        <v>166</v>
      </c>
      <c r="C573" s="125">
        <v>171</v>
      </c>
      <c r="D573" s="126">
        <f>C573/B573-1</f>
        <v>0.0301204819277108</v>
      </c>
    </row>
    <row r="574" ht="20.1" customHeight="1" spans="1:4">
      <c r="A574" s="129" t="s">
        <v>627</v>
      </c>
      <c r="B574" s="125"/>
      <c r="C574" s="125"/>
      <c r="D574" s="126"/>
    </row>
    <row r="575" ht="20.1" customHeight="1" spans="1:4">
      <c r="A575" s="129" t="s">
        <v>628</v>
      </c>
      <c r="B575" s="125">
        <v>818</v>
      </c>
      <c r="C575" s="125">
        <v>851</v>
      </c>
      <c r="D575" s="126">
        <f>C575/B575-1</f>
        <v>0.0403422982885087</v>
      </c>
    </row>
    <row r="576" ht="20.1" customHeight="1" spans="1:4">
      <c r="A576" s="129" t="s">
        <v>629</v>
      </c>
      <c r="B576" s="125"/>
      <c r="C576" s="125"/>
      <c r="D576" s="126"/>
    </row>
    <row r="577" ht="20.1" customHeight="1" spans="1:4">
      <c r="A577" s="129" t="s">
        <v>630</v>
      </c>
      <c r="B577" s="125"/>
      <c r="C577" s="125"/>
      <c r="D577" s="126"/>
    </row>
    <row r="578" ht="20.1" customHeight="1" spans="1:4">
      <c r="A578" s="129" t="s">
        <v>631</v>
      </c>
      <c r="B578" s="125"/>
      <c r="C578" s="125"/>
      <c r="D578" s="126"/>
    </row>
    <row r="579" ht="20.1" customHeight="1" spans="1:4">
      <c r="A579" s="129" t="s">
        <v>632</v>
      </c>
      <c r="B579" s="125"/>
      <c r="C579" s="125"/>
      <c r="D579" s="126"/>
    </row>
    <row r="580" ht="20.1" customHeight="1" spans="1:4">
      <c r="A580" s="129" t="s">
        <v>633</v>
      </c>
      <c r="B580" s="125"/>
      <c r="C580" s="125"/>
      <c r="D580" s="126"/>
    </row>
    <row r="581" ht="20.1" customHeight="1" spans="1:4">
      <c r="A581" s="129" t="s">
        <v>634</v>
      </c>
      <c r="B581" s="125"/>
      <c r="C581" s="125"/>
      <c r="D581" s="126"/>
    </row>
    <row r="582" ht="20.1" customHeight="1" spans="1:4">
      <c r="A582" s="129" t="s">
        <v>635</v>
      </c>
      <c r="B582" s="125"/>
      <c r="C582" s="125"/>
      <c r="D582" s="126"/>
    </row>
    <row r="583" ht="20.1" customHeight="1" spans="1:4">
      <c r="A583" s="129" t="s">
        <v>636</v>
      </c>
      <c r="B583" s="125"/>
      <c r="C583" s="125"/>
      <c r="D583" s="126"/>
    </row>
    <row r="584" ht="20.1" customHeight="1" spans="1:4">
      <c r="A584" s="129" t="s">
        <v>637</v>
      </c>
      <c r="B584" s="125"/>
      <c r="C584" s="125"/>
      <c r="D584" s="126"/>
    </row>
    <row r="585" ht="20.1" customHeight="1" spans="1:4">
      <c r="A585" s="129" t="s">
        <v>638</v>
      </c>
      <c r="B585" s="125"/>
      <c r="C585" s="125"/>
      <c r="D585" s="126"/>
    </row>
    <row r="586" ht="20.1" customHeight="1" spans="1:4">
      <c r="A586" s="129" t="s">
        <v>639</v>
      </c>
      <c r="B586" s="125"/>
      <c r="C586" s="125"/>
      <c r="D586" s="126"/>
    </row>
    <row r="587" ht="20.1" customHeight="1" spans="1:4">
      <c r="A587" s="129" t="s">
        <v>640</v>
      </c>
      <c r="B587" s="125"/>
      <c r="C587" s="125"/>
      <c r="D587" s="126"/>
    </row>
    <row r="588" ht="20.1" customHeight="1" spans="1:4">
      <c r="A588" s="129" t="s">
        <v>641</v>
      </c>
      <c r="B588" s="125"/>
      <c r="C588" s="125"/>
      <c r="D588" s="126"/>
    </row>
    <row r="589" ht="20.1" customHeight="1" spans="1:4">
      <c r="A589" s="129" t="s">
        <v>642</v>
      </c>
      <c r="B589" s="125"/>
      <c r="C589" s="125"/>
      <c r="D589" s="126"/>
    </row>
    <row r="590" ht="20.1" customHeight="1" spans="1:4">
      <c r="A590" s="129" t="s">
        <v>643</v>
      </c>
      <c r="B590" s="125"/>
      <c r="C590" s="125"/>
      <c r="D590" s="126"/>
    </row>
    <row r="591" ht="20.1" customHeight="1" spans="1:4">
      <c r="A591" s="129" t="s">
        <v>644</v>
      </c>
      <c r="B591" s="125"/>
      <c r="C591" s="125"/>
      <c r="D591" s="126"/>
    </row>
    <row r="592" ht="20.1" customHeight="1" spans="1:4">
      <c r="A592" s="129" t="s">
        <v>645</v>
      </c>
      <c r="B592" s="125"/>
      <c r="C592" s="125"/>
      <c r="D592" s="126"/>
    </row>
    <row r="593" ht="20.1" customHeight="1" spans="1:4">
      <c r="A593" s="129" t="s">
        <v>646</v>
      </c>
      <c r="B593" s="125"/>
      <c r="C593" s="125"/>
      <c r="D593" s="126"/>
    </row>
    <row r="594" ht="20.1" customHeight="1" spans="1:4">
      <c r="A594" s="129" t="s">
        <v>647</v>
      </c>
      <c r="B594" s="125">
        <f>SUM(B595:B604)</f>
        <v>180</v>
      </c>
      <c r="C594" s="125">
        <f>SUM(C595:C604)</f>
        <v>210</v>
      </c>
      <c r="D594" s="126">
        <f>C594/B594-1</f>
        <v>0.166666666666667</v>
      </c>
    </row>
    <row r="595" ht="20.1" customHeight="1" spans="1:4">
      <c r="A595" s="129" t="s">
        <v>648</v>
      </c>
      <c r="B595" s="125"/>
      <c r="C595" s="125"/>
      <c r="D595" s="126"/>
    </row>
    <row r="596" ht="20.1" customHeight="1" spans="1:4">
      <c r="A596" s="129" t="s">
        <v>649</v>
      </c>
      <c r="B596" s="125"/>
      <c r="C596" s="125"/>
      <c r="D596" s="126"/>
    </row>
    <row r="597" ht="20.1" customHeight="1" spans="1:4">
      <c r="A597" s="129" t="s">
        <v>650</v>
      </c>
      <c r="B597" s="125"/>
      <c r="C597" s="125"/>
      <c r="D597" s="126"/>
    </row>
    <row r="598" ht="20.1" customHeight="1" spans="1:4">
      <c r="A598" s="129" t="s">
        <v>651</v>
      </c>
      <c r="B598" s="125"/>
      <c r="C598" s="125"/>
      <c r="D598" s="126"/>
    </row>
    <row r="599" ht="20.1" customHeight="1" spans="1:4">
      <c r="A599" s="129" t="s">
        <v>652</v>
      </c>
      <c r="B599" s="125"/>
      <c r="C599" s="125"/>
      <c r="D599" s="126"/>
    </row>
    <row r="600" ht="20.1" customHeight="1" spans="1:4">
      <c r="A600" s="129" t="s">
        <v>653</v>
      </c>
      <c r="B600" s="125"/>
      <c r="C600" s="125"/>
      <c r="D600" s="126"/>
    </row>
    <row r="601" ht="20.1" customHeight="1" spans="1:4">
      <c r="A601" s="129" t="s">
        <v>654</v>
      </c>
      <c r="B601" s="125"/>
      <c r="C601" s="125"/>
      <c r="D601" s="126"/>
    </row>
    <row r="602" ht="20.1" customHeight="1" spans="1:4">
      <c r="A602" s="129" t="s">
        <v>655</v>
      </c>
      <c r="B602" s="125"/>
      <c r="C602" s="125"/>
      <c r="D602" s="126"/>
    </row>
    <row r="603" ht="20.1" customHeight="1" spans="1:4">
      <c r="A603" s="129" t="s">
        <v>656</v>
      </c>
      <c r="B603" s="125"/>
      <c r="C603" s="125"/>
      <c r="D603" s="126"/>
    </row>
    <row r="604" ht="20.1" customHeight="1" spans="1:4">
      <c r="A604" s="129" t="s">
        <v>657</v>
      </c>
      <c r="B604" s="125">
        <v>180</v>
      </c>
      <c r="C604" s="125">
        <v>210</v>
      </c>
      <c r="D604" s="126">
        <f>C604/B604-1</f>
        <v>0.166666666666667</v>
      </c>
    </row>
    <row r="605" ht="20.1" customHeight="1" spans="1:4">
      <c r="A605" s="129" t="s">
        <v>658</v>
      </c>
      <c r="B605" s="125">
        <f>SUM(B606:B612)</f>
        <v>365</v>
      </c>
      <c r="C605" s="125">
        <f>SUM(C606:C612)</f>
        <v>383</v>
      </c>
      <c r="D605" s="126">
        <f>C605/B605-1</f>
        <v>0.0493150684931507</v>
      </c>
    </row>
    <row r="606" ht="20.1" customHeight="1" spans="1:4">
      <c r="A606" s="129" t="s">
        <v>659</v>
      </c>
      <c r="B606" s="125"/>
      <c r="C606" s="125"/>
      <c r="D606" s="126"/>
    </row>
    <row r="607" ht="20.1" customHeight="1" spans="1:4">
      <c r="A607" s="129" t="s">
        <v>660</v>
      </c>
      <c r="B607" s="125"/>
      <c r="C607" s="125"/>
      <c r="D607" s="126"/>
    </row>
    <row r="608" ht="20.1" customHeight="1" spans="1:4">
      <c r="A608" s="129" t="s">
        <v>661</v>
      </c>
      <c r="B608" s="125">
        <v>10</v>
      </c>
      <c r="C608" s="125">
        <v>10</v>
      </c>
      <c r="D608" s="126">
        <f>C608/B608-1</f>
        <v>0</v>
      </c>
    </row>
    <row r="609" ht="20.1" customHeight="1" spans="1:4">
      <c r="A609" s="129" t="s">
        <v>662</v>
      </c>
      <c r="B609" s="125"/>
      <c r="C609" s="125"/>
      <c r="D609" s="126"/>
    </row>
    <row r="610" ht="20.1" customHeight="1" spans="1:4">
      <c r="A610" s="129" t="s">
        <v>663</v>
      </c>
      <c r="B610" s="125">
        <v>120</v>
      </c>
      <c r="C610" s="125">
        <v>128</v>
      </c>
      <c r="D610" s="126">
        <f>C610/B610-1</f>
        <v>0.0666666666666667</v>
      </c>
    </row>
    <row r="611" ht="20.1" customHeight="1" spans="1:4">
      <c r="A611" s="129" t="s">
        <v>664</v>
      </c>
      <c r="B611" s="125"/>
      <c r="C611" s="125"/>
      <c r="D611" s="126"/>
    </row>
    <row r="612" ht="20.1" customHeight="1" spans="1:4">
      <c r="A612" s="129" t="s">
        <v>665</v>
      </c>
      <c r="B612" s="125">
        <v>235</v>
      </c>
      <c r="C612" s="125">
        <v>245</v>
      </c>
      <c r="D612" s="126">
        <f>C612/B612-1</f>
        <v>0.0425531914893618</v>
      </c>
    </row>
    <row r="613" ht="20.1" customHeight="1" spans="1:4">
      <c r="A613" s="129" t="s">
        <v>666</v>
      </c>
      <c r="B613" s="125">
        <f>SUM(B614:B618)</f>
        <v>242</v>
      </c>
      <c r="C613" s="125">
        <f>SUM(C614:C618)</f>
        <v>255</v>
      </c>
      <c r="D613" s="126">
        <f>C613/B613-1</f>
        <v>0.0537190082644627</v>
      </c>
    </row>
    <row r="614" ht="20.1" customHeight="1" spans="1:4">
      <c r="A614" s="129" t="s">
        <v>667</v>
      </c>
      <c r="B614" s="125">
        <v>242</v>
      </c>
      <c r="C614" s="125">
        <v>255</v>
      </c>
      <c r="D614" s="126">
        <f>C614/B614-1</f>
        <v>0.0537190082644627</v>
      </c>
    </row>
    <row r="615" ht="20.1" customHeight="1" spans="1:4">
      <c r="A615" s="129" t="s">
        <v>668</v>
      </c>
      <c r="B615" s="125"/>
      <c r="C615" s="125"/>
      <c r="D615" s="126"/>
    </row>
    <row r="616" ht="20.1" customHeight="1" spans="1:4">
      <c r="A616" s="129" t="s">
        <v>669</v>
      </c>
      <c r="B616" s="125"/>
      <c r="C616" s="125"/>
      <c r="D616" s="126"/>
    </row>
    <row r="617" ht="20.1" customHeight="1" spans="1:4">
      <c r="A617" s="129" t="s">
        <v>670</v>
      </c>
      <c r="B617" s="125"/>
      <c r="C617" s="125"/>
      <c r="D617" s="126"/>
    </row>
    <row r="618" ht="20.1" customHeight="1" spans="1:4">
      <c r="A618" s="129" t="s">
        <v>671</v>
      </c>
      <c r="B618" s="125"/>
      <c r="C618" s="125"/>
      <c r="D618" s="126"/>
    </row>
    <row r="619" ht="20.1" customHeight="1" spans="1:4">
      <c r="A619" s="129" t="s">
        <v>672</v>
      </c>
      <c r="B619" s="125">
        <f>SUM(B620:B625)</f>
        <v>256</v>
      </c>
      <c r="C619" s="125">
        <f>SUM(C620:C625)</f>
        <v>270</v>
      </c>
      <c r="D619" s="126">
        <f>C619/B619-1</f>
        <v>0.0546875</v>
      </c>
    </row>
    <row r="620" ht="20.1" customHeight="1" spans="1:4">
      <c r="A620" s="129" t="s">
        <v>673</v>
      </c>
      <c r="B620" s="125">
        <v>55</v>
      </c>
      <c r="C620" s="125">
        <v>60</v>
      </c>
      <c r="D620" s="126">
        <f>C620/B620-1</f>
        <v>0.0909090909090908</v>
      </c>
    </row>
    <row r="621" ht="20.1" customHeight="1" spans="1:4">
      <c r="A621" s="129" t="s">
        <v>674</v>
      </c>
      <c r="B621" s="125">
        <v>180</v>
      </c>
      <c r="C621" s="125">
        <v>187</v>
      </c>
      <c r="D621" s="126">
        <f>C621/B621-1</f>
        <v>0.038888888888889</v>
      </c>
    </row>
    <row r="622" ht="20.1" customHeight="1" spans="1:4">
      <c r="A622" s="129" t="s">
        <v>675</v>
      </c>
      <c r="B622" s="125"/>
      <c r="C622" s="125"/>
      <c r="D622" s="126"/>
    </row>
    <row r="623" ht="20.1" customHeight="1" spans="1:4">
      <c r="A623" s="129" t="s">
        <v>676</v>
      </c>
      <c r="B623" s="125"/>
      <c r="C623" s="125"/>
      <c r="D623" s="126"/>
    </row>
    <row r="624" ht="20.1" customHeight="1" spans="1:4">
      <c r="A624" s="129" t="s">
        <v>677</v>
      </c>
      <c r="B624" s="125"/>
      <c r="C624" s="125"/>
      <c r="D624" s="126"/>
    </row>
    <row r="625" ht="20.1" customHeight="1" spans="1:4">
      <c r="A625" s="129" t="s">
        <v>678</v>
      </c>
      <c r="B625" s="125">
        <v>21</v>
      </c>
      <c r="C625" s="125">
        <v>23</v>
      </c>
      <c r="D625" s="126">
        <f>C625/B625-1</f>
        <v>0.0952380952380953</v>
      </c>
    </row>
    <row r="626" ht="20.1" customHeight="1" spans="1:4">
      <c r="A626" s="129" t="s">
        <v>679</v>
      </c>
      <c r="B626" s="125">
        <f>SUM(B627:B634)</f>
        <v>324</v>
      </c>
      <c r="C626" s="125">
        <f>SUM(C627:C634)</f>
        <v>342</v>
      </c>
      <c r="D626" s="126">
        <f>C626/B626-1</f>
        <v>0.0555555555555556</v>
      </c>
    </row>
    <row r="627" ht="20.1" customHeight="1" spans="1:4">
      <c r="A627" s="129" t="s">
        <v>235</v>
      </c>
      <c r="B627" s="125">
        <v>270</v>
      </c>
      <c r="C627" s="125">
        <v>281</v>
      </c>
      <c r="D627" s="126">
        <f>C627/B627-1</f>
        <v>0.0407407407407407</v>
      </c>
    </row>
    <row r="628" ht="20.1" customHeight="1" spans="1:4">
      <c r="A628" s="129" t="s">
        <v>236</v>
      </c>
      <c r="B628" s="125"/>
      <c r="C628" s="125"/>
      <c r="D628" s="126"/>
    </row>
    <row r="629" ht="20.1" customHeight="1" spans="1:4">
      <c r="A629" s="129" t="s">
        <v>237</v>
      </c>
      <c r="B629" s="125"/>
      <c r="C629" s="125"/>
      <c r="D629" s="126"/>
    </row>
    <row r="630" ht="20.1" customHeight="1" spans="1:4">
      <c r="A630" s="129" t="s">
        <v>680</v>
      </c>
      <c r="B630" s="125"/>
      <c r="C630" s="125"/>
      <c r="D630" s="126"/>
    </row>
    <row r="631" ht="20.1" customHeight="1" spans="1:4">
      <c r="A631" s="129" t="s">
        <v>681</v>
      </c>
      <c r="B631" s="125"/>
      <c r="C631" s="125"/>
      <c r="D631" s="126"/>
    </row>
    <row r="632" ht="20.1" customHeight="1" spans="1:4">
      <c r="A632" s="129" t="s">
        <v>682</v>
      </c>
      <c r="B632" s="125"/>
      <c r="C632" s="125"/>
      <c r="D632" s="126"/>
    </row>
    <row r="633" ht="20.1" customHeight="1" spans="1:4">
      <c r="A633" s="130" t="s">
        <v>683</v>
      </c>
      <c r="B633" s="125">
        <v>25</v>
      </c>
      <c r="C633" s="125">
        <v>28</v>
      </c>
      <c r="D633" s="126">
        <f>C633/B633-1</f>
        <v>0.12</v>
      </c>
    </row>
    <row r="634" ht="20.1" customHeight="1" spans="1:4">
      <c r="A634" s="129" t="s">
        <v>684</v>
      </c>
      <c r="B634" s="125">
        <v>29</v>
      </c>
      <c r="C634" s="125">
        <v>33</v>
      </c>
      <c r="D634" s="126">
        <f>C634/B634-1</f>
        <v>0.137931034482759</v>
      </c>
    </row>
    <row r="635" ht="20.1" customHeight="1" spans="1:4">
      <c r="A635" s="129" t="s">
        <v>685</v>
      </c>
      <c r="B635" s="125">
        <f>SUM(B636:B639)</f>
        <v>165</v>
      </c>
      <c r="C635" s="125">
        <f>SUM(C636:C639)</f>
        <v>530</v>
      </c>
      <c r="D635" s="126">
        <f>C635/B635-1</f>
        <v>2.21212121212121</v>
      </c>
    </row>
    <row r="636" ht="20.1" customHeight="1" spans="1:4">
      <c r="A636" s="129" t="s">
        <v>686</v>
      </c>
      <c r="B636" s="125"/>
      <c r="C636" s="125"/>
      <c r="D636" s="126"/>
    </row>
    <row r="637" ht="20.1" customHeight="1" spans="1:4">
      <c r="A637" s="129" t="s">
        <v>687</v>
      </c>
      <c r="B637" s="125"/>
      <c r="C637" s="125"/>
      <c r="D637" s="126"/>
    </row>
    <row r="638" ht="20.1" customHeight="1" spans="1:4">
      <c r="A638" s="129" t="s">
        <v>688</v>
      </c>
      <c r="B638" s="125">
        <v>165</v>
      </c>
      <c r="C638" s="125">
        <v>530</v>
      </c>
      <c r="D638" s="126">
        <f>C638/B638-1</f>
        <v>2.21212121212121</v>
      </c>
    </row>
    <row r="639" ht="20.1" customHeight="1" spans="1:4">
      <c r="A639" s="129" t="s">
        <v>689</v>
      </c>
      <c r="B639" s="125"/>
      <c r="C639" s="125"/>
      <c r="D639" s="126"/>
    </row>
    <row r="640" ht="20.1" customHeight="1" spans="1:4">
      <c r="A640" s="129" t="s">
        <v>690</v>
      </c>
      <c r="B640" s="125">
        <f>SUM(B641:B644)</f>
        <v>70</v>
      </c>
      <c r="C640" s="125">
        <f>SUM(C641:C644)</f>
        <v>73</v>
      </c>
      <c r="D640" s="126">
        <f>C640/B640-1</f>
        <v>0.0428571428571429</v>
      </c>
    </row>
    <row r="641" ht="20.1" customHeight="1" spans="1:4">
      <c r="A641" s="129" t="s">
        <v>235</v>
      </c>
      <c r="B641" s="125"/>
      <c r="C641" s="125"/>
      <c r="D641" s="126"/>
    </row>
    <row r="642" ht="20.1" customHeight="1" spans="1:4">
      <c r="A642" s="129" t="s">
        <v>236</v>
      </c>
      <c r="B642" s="125"/>
      <c r="C642" s="125"/>
      <c r="D642" s="126"/>
    </row>
    <row r="643" ht="20.1" customHeight="1" spans="1:4">
      <c r="A643" s="129" t="s">
        <v>237</v>
      </c>
      <c r="B643" s="125"/>
      <c r="C643" s="125"/>
      <c r="D643" s="126"/>
    </row>
    <row r="644" ht="20.1" customHeight="1" spans="1:4">
      <c r="A644" s="129" t="s">
        <v>691</v>
      </c>
      <c r="B644" s="125">
        <v>70</v>
      </c>
      <c r="C644" s="125">
        <v>73</v>
      </c>
      <c r="D644" s="126">
        <f t="shared" ref="D644:D649" si="4">C644/B644-1</f>
        <v>0.0428571428571429</v>
      </c>
    </row>
    <row r="645" ht="20.1" customHeight="1" spans="1:4">
      <c r="A645" s="129" t="s">
        <v>692</v>
      </c>
      <c r="B645" s="125">
        <f>SUM(B646:B647)</f>
        <v>1200</v>
      </c>
      <c r="C645" s="125">
        <f>SUM(C646:C647)</f>
        <v>1299</v>
      </c>
      <c r="D645" s="126">
        <f t="shared" si="4"/>
        <v>0.0825</v>
      </c>
    </row>
    <row r="646" ht="20.1" customHeight="1" spans="1:4">
      <c r="A646" s="129" t="s">
        <v>693</v>
      </c>
      <c r="B646" s="125">
        <v>900</v>
      </c>
      <c r="C646" s="125">
        <v>971</v>
      </c>
      <c r="D646" s="126">
        <f t="shared" si="4"/>
        <v>0.0788888888888888</v>
      </c>
    </row>
    <row r="647" ht="20.1" customHeight="1" spans="1:4">
      <c r="A647" s="129" t="s">
        <v>694</v>
      </c>
      <c r="B647" s="125">
        <v>300</v>
      </c>
      <c r="C647" s="125">
        <v>328</v>
      </c>
      <c r="D647" s="126">
        <f t="shared" si="4"/>
        <v>0.0933333333333333</v>
      </c>
    </row>
    <row r="648" ht="20.1" customHeight="1" spans="1:4">
      <c r="A648" s="129" t="s">
        <v>695</v>
      </c>
      <c r="B648" s="125">
        <f>SUM(B649:B650)</f>
        <v>27</v>
      </c>
      <c r="C648" s="125">
        <f>SUM(C649:C650)</f>
        <v>28</v>
      </c>
      <c r="D648" s="126">
        <f t="shared" si="4"/>
        <v>0.037037037037037</v>
      </c>
    </row>
    <row r="649" ht="20.1" customHeight="1" spans="1:4">
      <c r="A649" s="129" t="s">
        <v>696</v>
      </c>
      <c r="B649" s="125">
        <v>27</v>
      </c>
      <c r="C649" s="125">
        <v>28</v>
      </c>
      <c r="D649" s="126">
        <f t="shared" si="4"/>
        <v>0.037037037037037</v>
      </c>
    </row>
    <row r="650" ht="20.1" customHeight="1" spans="1:4">
      <c r="A650" s="129" t="s">
        <v>697</v>
      </c>
      <c r="B650" s="125"/>
      <c r="C650" s="125"/>
      <c r="D650" s="126"/>
    </row>
    <row r="651" ht="20.1" customHeight="1" spans="1:4">
      <c r="A651" s="129" t="s">
        <v>698</v>
      </c>
      <c r="B651" s="125">
        <f>SUM(B652:B653)</f>
        <v>40</v>
      </c>
      <c r="C651" s="125">
        <f>SUM(C652:C653)</f>
        <v>40</v>
      </c>
      <c r="D651" s="126">
        <f>C651/B651-1</f>
        <v>0</v>
      </c>
    </row>
    <row r="652" ht="20.1" customHeight="1" spans="1:4">
      <c r="A652" s="129" t="s">
        <v>699</v>
      </c>
      <c r="B652" s="125">
        <v>40</v>
      </c>
      <c r="C652" s="125">
        <v>40</v>
      </c>
      <c r="D652" s="126">
        <f>C652/B652-1</f>
        <v>0</v>
      </c>
    </row>
    <row r="653" ht="20.1" customHeight="1" spans="1:4">
      <c r="A653" s="129" t="s">
        <v>700</v>
      </c>
      <c r="B653" s="125"/>
      <c r="C653" s="125"/>
      <c r="D653" s="126"/>
    </row>
    <row r="654" ht="20.1" customHeight="1" spans="1:4">
      <c r="A654" s="129" t="s">
        <v>701</v>
      </c>
      <c r="B654" s="125"/>
      <c r="C654" s="125"/>
      <c r="D654" s="126"/>
    </row>
    <row r="655" ht="20.1" customHeight="1" spans="1:4">
      <c r="A655" s="129" t="s">
        <v>702</v>
      </c>
      <c r="B655" s="125"/>
      <c r="C655" s="125"/>
      <c r="D655" s="126"/>
    </row>
    <row r="656" ht="20.1" customHeight="1" spans="1:4">
      <c r="A656" s="129" t="s">
        <v>703</v>
      </c>
      <c r="B656" s="125"/>
      <c r="C656" s="125"/>
      <c r="D656" s="126"/>
    </row>
    <row r="657" ht="20.1" customHeight="1" spans="1:4">
      <c r="A657" s="129" t="s">
        <v>704</v>
      </c>
      <c r="B657" s="125">
        <f>SUM(B658:B659)</f>
        <v>310</v>
      </c>
      <c r="C657" s="125">
        <f>SUM(C658:C659)</f>
        <v>360</v>
      </c>
      <c r="D657" s="126">
        <f>C657/B657-1</f>
        <v>0.161290322580645</v>
      </c>
    </row>
    <row r="658" ht="20.1" customHeight="1" spans="1:4">
      <c r="A658" s="129" t="s">
        <v>705</v>
      </c>
      <c r="B658" s="125">
        <v>200</v>
      </c>
      <c r="C658" s="125">
        <v>230</v>
      </c>
      <c r="D658" s="126">
        <f>C658/B658-1</f>
        <v>0.15</v>
      </c>
    </row>
    <row r="659" ht="20.1" customHeight="1" spans="1:4">
      <c r="A659" s="129" t="s">
        <v>706</v>
      </c>
      <c r="B659" s="125">
        <v>110</v>
      </c>
      <c r="C659" s="125">
        <v>130</v>
      </c>
      <c r="D659" s="126">
        <f>C659/B659-1</f>
        <v>0.181818181818182</v>
      </c>
    </row>
    <row r="660" ht="20.1" customHeight="1" spans="1:4">
      <c r="A660" s="130" t="s">
        <v>707</v>
      </c>
      <c r="B660" s="125">
        <f>SUM(B661:B663)</f>
        <v>485</v>
      </c>
      <c r="C660" s="125">
        <f>SUM(C661:C663)</f>
        <v>531</v>
      </c>
      <c r="D660" s="126">
        <f>C660/B660-1</f>
        <v>0.0948453608247424</v>
      </c>
    </row>
    <row r="661" ht="20.1" customHeight="1" spans="1:4">
      <c r="A661" s="130" t="s">
        <v>708</v>
      </c>
      <c r="B661" s="125"/>
      <c r="C661" s="125"/>
      <c r="D661" s="126"/>
    </row>
    <row r="662" ht="20.1" customHeight="1" spans="1:4">
      <c r="A662" s="130" t="s">
        <v>635</v>
      </c>
      <c r="B662" s="125">
        <v>485</v>
      </c>
      <c r="C662" s="125">
        <v>531</v>
      </c>
      <c r="D662" s="126">
        <f>C662/B662-1</f>
        <v>0.0948453608247424</v>
      </c>
    </row>
    <row r="663" ht="20.1" customHeight="1" spans="1:4">
      <c r="A663" s="130" t="s">
        <v>709</v>
      </c>
      <c r="B663" s="125"/>
      <c r="C663" s="125"/>
      <c r="D663" s="126"/>
    </row>
    <row r="664" ht="20.1" customHeight="1" spans="1:4">
      <c r="A664" s="130" t="s">
        <v>710</v>
      </c>
      <c r="B664" s="125"/>
      <c r="C664" s="125"/>
      <c r="D664" s="126"/>
    </row>
    <row r="665" ht="20.1" customHeight="1" spans="1:4">
      <c r="A665" s="130" t="s">
        <v>631</v>
      </c>
      <c r="B665" s="125"/>
      <c r="C665" s="125"/>
      <c r="D665" s="126"/>
    </row>
    <row r="666" ht="20.1" customHeight="1" spans="1:4">
      <c r="A666" s="130" t="s">
        <v>633</v>
      </c>
      <c r="B666" s="125"/>
      <c r="C666" s="125"/>
      <c r="D666" s="126"/>
    </row>
    <row r="667" ht="20.1" customHeight="1" spans="1:4">
      <c r="A667" s="130" t="s">
        <v>634</v>
      </c>
      <c r="B667" s="125"/>
      <c r="C667" s="125"/>
      <c r="D667" s="126"/>
    </row>
    <row r="668" ht="20.1" customHeight="1" spans="1:4">
      <c r="A668" s="130" t="s">
        <v>711</v>
      </c>
      <c r="B668" s="125"/>
      <c r="C668" s="125"/>
      <c r="D668" s="126"/>
    </row>
    <row r="669" ht="20.1" customHeight="1" spans="1:4">
      <c r="A669" s="129" t="s">
        <v>712</v>
      </c>
      <c r="B669" s="125">
        <v>4709</v>
      </c>
      <c r="C669" s="125">
        <f>C670</f>
        <v>4883</v>
      </c>
      <c r="D669" s="126">
        <f t="shared" ref="D669:D674" si="5">C669/B669-1</f>
        <v>0.0369505202803142</v>
      </c>
    </row>
    <row r="670" ht="20.1" customHeight="1" spans="1:4">
      <c r="A670" s="129" t="s">
        <v>713</v>
      </c>
      <c r="B670" s="125">
        <v>4709</v>
      </c>
      <c r="C670" s="125">
        <v>4883</v>
      </c>
      <c r="D670" s="126">
        <f t="shared" si="5"/>
        <v>0.0369505202803142</v>
      </c>
    </row>
    <row r="671" ht="20.1" customHeight="1" spans="1:4">
      <c r="A671" s="129" t="s">
        <v>714</v>
      </c>
      <c r="B671" s="125">
        <f>B672+B677+B690+B694+B706+B709+B713+B741+B723+B728+B734</f>
        <v>9636</v>
      </c>
      <c r="C671" s="125">
        <f>C672+C677+C690+C694+C706+C709+C713+C741+C723+C728+C734</f>
        <v>10460</v>
      </c>
      <c r="D671" s="126">
        <f t="shared" si="5"/>
        <v>0.0855126608551267</v>
      </c>
    </row>
    <row r="672" ht="20.1" customHeight="1" spans="1:4">
      <c r="A672" s="129" t="s">
        <v>715</v>
      </c>
      <c r="B672" s="125">
        <f>SUM(B673:B676)</f>
        <v>863</v>
      </c>
      <c r="C672" s="125">
        <f>SUM(C673:C676)</f>
        <v>913</v>
      </c>
      <c r="D672" s="126">
        <f t="shared" si="5"/>
        <v>0.0579374275782156</v>
      </c>
    </row>
    <row r="673" ht="20.1" customHeight="1" spans="1:4">
      <c r="A673" s="129" t="s">
        <v>235</v>
      </c>
      <c r="B673" s="125">
        <v>478</v>
      </c>
      <c r="C673" s="125">
        <v>491</v>
      </c>
      <c r="D673" s="126">
        <f t="shared" si="5"/>
        <v>0.0271966527196652</v>
      </c>
    </row>
    <row r="674" ht="20.1" customHeight="1" spans="1:4">
      <c r="A674" s="129" t="s">
        <v>236</v>
      </c>
      <c r="B674" s="125">
        <v>161</v>
      </c>
      <c r="C674" s="125">
        <v>171</v>
      </c>
      <c r="D674" s="126">
        <f t="shared" si="5"/>
        <v>0.0621118012422359</v>
      </c>
    </row>
    <row r="675" ht="20.1" customHeight="1" spans="1:4">
      <c r="A675" s="129" t="s">
        <v>237</v>
      </c>
      <c r="B675" s="125"/>
      <c r="C675" s="125"/>
      <c r="D675" s="126"/>
    </row>
    <row r="676" ht="20.1" customHeight="1" spans="1:4">
      <c r="A676" s="129" t="s">
        <v>716</v>
      </c>
      <c r="B676" s="125">
        <v>224</v>
      </c>
      <c r="C676" s="125">
        <v>251</v>
      </c>
      <c r="D676" s="126">
        <f>C676/B676-1</f>
        <v>0.120535714285714</v>
      </c>
    </row>
    <row r="677" ht="20.1" customHeight="1" spans="1:4">
      <c r="A677" s="129" t="s">
        <v>717</v>
      </c>
      <c r="B677" s="125">
        <f>SUM(B678:B689)</f>
        <v>270</v>
      </c>
      <c r="C677" s="125">
        <f>SUM(C678:C689)</f>
        <v>281</v>
      </c>
      <c r="D677" s="126">
        <f>C677/B677-1</f>
        <v>0.0407407407407407</v>
      </c>
    </row>
    <row r="678" ht="20.1" customHeight="1" spans="1:4">
      <c r="A678" s="129" t="s">
        <v>718</v>
      </c>
      <c r="B678" s="125">
        <v>270</v>
      </c>
      <c r="C678" s="125">
        <v>281</v>
      </c>
      <c r="D678" s="126">
        <f>C678/B678-1</f>
        <v>0.0407407407407407</v>
      </c>
    </row>
    <row r="679" ht="20.1" customHeight="1" spans="1:4">
      <c r="A679" s="129" t="s">
        <v>719</v>
      </c>
      <c r="B679" s="125"/>
      <c r="C679" s="125"/>
      <c r="D679" s="126"/>
    </row>
    <row r="680" ht="20.1" customHeight="1" spans="1:4">
      <c r="A680" s="129" t="s">
        <v>720</v>
      </c>
      <c r="B680" s="125"/>
      <c r="C680" s="125"/>
      <c r="D680" s="126"/>
    </row>
    <row r="681" ht="20.1" customHeight="1" spans="1:4">
      <c r="A681" s="129" t="s">
        <v>721</v>
      </c>
      <c r="B681" s="125"/>
      <c r="C681" s="125"/>
      <c r="D681" s="126"/>
    </row>
    <row r="682" ht="20.1" customHeight="1" spans="1:4">
      <c r="A682" s="129" t="s">
        <v>722</v>
      </c>
      <c r="B682" s="125"/>
      <c r="C682" s="125"/>
      <c r="D682" s="126"/>
    </row>
    <row r="683" ht="20.1" customHeight="1" spans="1:4">
      <c r="A683" s="129" t="s">
        <v>723</v>
      </c>
      <c r="B683" s="125"/>
      <c r="C683" s="125"/>
      <c r="D683" s="126"/>
    </row>
    <row r="684" ht="20.1" customHeight="1" spans="1:4">
      <c r="A684" s="129" t="s">
        <v>724</v>
      </c>
      <c r="B684" s="125"/>
      <c r="C684" s="125"/>
      <c r="D684" s="126"/>
    </row>
    <row r="685" ht="20.1" customHeight="1" spans="1:4">
      <c r="A685" s="129" t="s">
        <v>725</v>
      </c>
      <c r="B685" s="125"/>
      <c r="C685" s="125"/>
      <c r="D685" s="126"/>
    </row>
    <row r="686" ht="20.1" customHeight="1" spans="1:4">
      <c r="A686" s="129" t="s">
        <v>726</v>
      </c>
      <c r="B686" s="125"/>
      <c r="C686" s="125"/>
      <c r="D686" s="126"/>
    </row>
    <row r="687" ht="20.1" customHeight="1" spans="1:4">
      <c r="A687" s="129" t="s">
        <v>727</v>
      </c>
      <c r="B687" s="125"/>
      <c r="C687" s="125"/>
      <c r="D687" s="126"/>
    </row>
    <row r="688" ht="20.1" customHeight="1" spans="1:4">
      <c r="A688" s="129" t="s">
        <v>728</v>
      </c>
      <c r="B688" s="125"/>
      <c r="C688" s="125"/>
      <c r="D688" s="126"/>
    </row>
    <row r="689" ht="20.1" customHeight="1" spans="1:4">
      <c r="A689" s="129" t="s">
        <v>729</v>
      </c>
      <c r="B689" s="125"/>
      <c r="C689" s="125"/>
      <c r="D689" s="126"/>
    </row>
    <row r="690" ht="20.1" customHeight="1" spans="1:4">
      <c r="A690" s="129" t="s">
        <v>730</v>
      </c>
      <c r="B690" s="125">
        <f>SUM(B691:B693)</f>
        <v>1798</v>
      </c>
      <c r="C690" s="125">
        <f>SUM(C691:C693)</f>
        <v>1971</v>
      </c>
      <c r="D690" s="126">
        <f>C690/B690-1</f>
        <v>0.0962180200222469</v>
      </c>
    </row>
    <row r="691" ht="20.1" customHeight="1" spans="1:4">
      <c r="A691" s="129" t="s">
        <v>731</v>
      </c>
      <c r="B691" s="125"/>
      <c r="C691" s="125"/>
      <c r="D691" s="126"/>
    </row>
    <row r="692" ht="20.1" customHeight="1" spans="1:4">
      <c r="A692" s="129" t="s">
        <v>732</v>
      </c>
      <c r="B692" s="125">
        <v>1798</v>
      </c>
      <c r="C692" s="125">
        <v>1971</v>
      </c>
      <c r="D692" s="126">
        <f>C692/B692-1</f>
        <v>0.0962180200222469</v>
      </c>
    </row>
    <row r="693" ht="20.1" customHeight="1" spans="1:4">
      <c r="A693" s="129" t="s">
        <v>733</v>
      </c>
      <c r="B693" s="125"/>
      <c r="C693" s="125"/>
      <c r="D693" s="126"/>
    </row>
    <row r="694" ht="20.1" customHeight="1" spans="1:4">
      <c r="A694" s="129" t="s">
        <v>734</v>
      </c>
      <c r="B694" s="125">
        <f>SUM(B695:B705)</f>
        <v>1905</v>
      </c>
      <c r="C694" s="125">
        <f>SUM(C695:C705)</f>
        <v>2037</v>
      </c>
      <c r="D694" s="126">
        <f>C694/B694-1</f>
        <v>0.0692913385826772</v>
      </c>
    </row>
    <row r="695" ht="20.1" customHeight="1" spans="1:4">
      <c r="A695" s="129" t="s">
        <v>735</v>
      </c>
      <c r="B695" s="125">
        <v>627</v>
      </c>
      <c r="C695" s="125">
        <v>687</v>
      </c>
      <c r="D695" s="126">
        <f>C695/B695-1</f>
        <v>0.0956937799043063</v>
      </c>
    </row>
    <row r="696" ht="20.1" customHeight="1" spans="1:4">
      <c r="A696" s="129" t="s">
        <v>736</v>
      </c>
      <c r="B696" s="125">
        <v>366</v>
      </c>
      <c r="C696" s="125">
        <v>377</v>
      </c>
      <c r="D696" s="126">
        <f>C696/B696-1</f>
        <v>0.0300546448087431</v>
      </c>
    </row>
    <row r="697" ht="20.1" customHeight="1" spans="1:4">
      <c r="A697" s="129" t="s">
        <v>737</v>
      </c>
      <c r="B697" s="125">
        <v>512</v>
      </c>
      <c r="C697" s="125">
        <v>523</v>
      </c>
      <c r="D697" s="126">
        <f>C697/B697-1</f>
        <v>0.021484375</v>
      </c>
    </row>
    <row r="698" ht="20.1" customHeight="1" spans="1:4">
      <c r="A698" s="129" t="s">
        <v>738</v>
      </c>
      <c r="B698" s="125"/>
      <c r="C698" s="125"/>
      <c r="D698" s="126"/>
    </row>
    <row r="699" ht="20.1" customHeight="1" spans="1:4">
      <c r="A699" s="129" t="s">
        <v>739</v>
      </c>
      <c r="B699" s="125"/>
      <c r="C699" s="125"/>
      <c r="D699" s="126"/>
    </row>
    <row r="700" ht="20.1" customHeight="1" spans="1:4">
      <c r="A700" s="129" t="s">
        <v>740</v>
      </c>
      <c r="B700" s="125"/>
      <c r="C700" s="125"/>
      <c r="D700" s="126"/>
    </row>
    <row r="701" ht="20.1" customHeight="1" spans="1:4">
      <c r="A701" s="129" t="s">
        <v>741</v>
      </c>
      <c r="B701" s="125"/>
      <c r="C701" s="125"/>
      <c r="D701" s="126"/>
    </row>
    <row r="702" ht="20.1" customHeight="1" spans="1:4">
      <c r="A702" s="129" t="s">
        <v>742</v>
      </c>
      <c r="B702" s="125">
        <v>400</v>
      </c>
      <c r="C702" s="125">
        <v>450</v>
      </c>
      <c r="D702" s="126">
        <f>C702/B702-1</f>
        <v>0.125</v>
      </c>
    </row>
    <row r="703" ht="20.1" customHeight="1" spans="1:4">
      <c r="A703" s="129" t="s">
        <v>743</v>
      </c>
      <c r="B703" s="125"/>
      <c r="C703" s="125"/>
      <c r="D703" s="126"/>
    </row>
    <row r="704" ht="20.1" customHeight="1" spans="1:4">
      <c r="A704" s="129" t="s">
        <v>744</v>
      </c>
      <c r="B704" s="125"/>
      <c r="C704" s="125"/>
      <c r="D704" s="126"/>
    </row>
    <row r="705" ht="20.1" customHeight="1" spans="1:4">
      <c r="A705" s="129" t="s">
        <v>745</v>
      </c>
      <c r="B705" s="125"/>
      <c r="C705" s="125"/>
      <c r="D705" s="126"/>
    </row>
    <row r="706" ht="20.1" customHeight="1" spans="1:4">
      <c r="A706" s="129" t="s">
        <v>746</v>
      </c>
      <c r="B706" s="125"/>
      <c r="C706" s="125"/>
      <c r="D706" s="126"/>
    </row>
    <row r="707" ht="20.1" customHeight="1" spans="1:4">
      <c r="A707" s="129" t="s">
        <v>747</v>
      </c>
      <c r="B707" s="125"/>
      <c r="C707" s="125"/>
      <c r="D707" s="126"/>
    </row>
    <row r="708" ht="20.1" customHeight="1" spans="1:4">
      <c r="A708" s="129" t="s">
        <v>748</v>
      </c>
      <c r="B708" s="125"/>
      <c r="C708" s="125"/>
      <c r="D708" s="126"/>
    </row>
    <row r="709" ht="20.1" customHeight="1" spans="1:4">
      <c r="A709" s="129" t="s">
        <v>749</v>
      </c>
      <c r="B709" s="125">
        <f>SUM(B710:B712)</f>
        <v>538</v>
      </c>
      <c r="C709" s="125">
        <f>SUM(C710:C712)</f>
        <v>464</v>
      </c>
      <c r="D709" s="126">
        <f>C709/B709-1</f>
        <v>-0.137546468401487</v>
      </c>
    </row>
    <row r="710" ht="20.1" customHeight="1" spans="1:4">
      <c r="A710" s="129" t="s">
        <v>750</v>
      </c>
      <c r="B710" s="125"/>
      <c r="C710" s="125"/>
      <c r="D710" s="126"/>
    </row>
    <row r="711" ht="20.1" customHeight="1" spans="1:4">
      <c r="A711" s="129" t="s">
        <v>751</v>
      </c>
      <c r="B711" s="125"/>
      <c r="C711" s="125"/>
      <c r="D711" s="126"/>
    </row>
    <row r="712" ht="20.1" customHeight="1" spans="1:4">
      <c r="A712" s="129" t="s">
        <v>752</v>
      </c>
      <c r="B712" s="125">
        <v>538</v>
      </c>
      <c r="C712" s="125">
        <v>464</v>
      </c>
      <c r="D712" s="126">
        <f>C712/B712-1</f>
        <v>-0.137546468401487</v>
      </c>
    </row>
    <row r="713" ht="20.1" customHeight="1" spans="1:4">
      <c r="A713" s="129" t="s">
        <v>753</v>
      </c>
      <c r="B713" s="125">
        <f>SUM(B714:B722)</f>
        <v>387</v>
      </c>
      <c r="C713" s="125">
        <f>SUM(C714:C722)</f>
        <v>399</v>
      </c>
      <c r="D713" s="126">
        <f>C713/B713-1</f>
        <v>0.0310077519379846</v>
      </c>
    </row>
    <row r="714" ht="20.1" customHeight="1" spans="1:4">
      <c r="A714" s="129" t="s">
        <v>235</v>
      </c>
      <c r="B714" s="125"/>
      <c r="C714" s="125"/>
      <c r="D714" s="126"/>
    </row>
    <row r="715" ht="20.1" customHeight="1" spans="1:4">
      <c r="A715" s="129" t="s">
        <v>236</v>
      </c>
      <c r="B715" s="125"/>
      <c r="C715" s="125"/>
      <c r="D715" s="126"/>
    </row>
    <row r="716" ht="20.1" customHeight="1" spans="1:4">
      <c r="A716" s="129" t="s">
        <v>237</v>
      </c>
      <c r="B716" s="125"/>
      <c r="C716" s="125"/>
      <c r="D716" s="126"/>
    </row>
    <row r="717" ht="20.1" customHeight="1" spans="1:4">
      <c r="A717" s="129" t="s">
        <v>754</v>
      </c>
      <c r="B717" s="125"/>
      <c r="C717" s="125"/>
      <c r="D717" s="126"/>
    </row>
    <row r="718" ht="20.1" customHeight="1" spans="1:4">
      <c r="A718" s="129" t="s">
        <v>755</v>
      </c>
      <c r="B718" s="125"/>
      <c r="C718" s="125"/>
      <c r="D718" s="126"/>
    </row>
    <row r="719" ht="20.1" customHeight="1" spans="1:4">
      <c r="A719" s="129" t="s">
        <v>756</v>
      </c>
      <c r="B719" s="125"/>
      <c r="C719" s="125"/>
      <c r="D719" s="126"/>
    </row>
    <row r="720" ht="20.1" customHeight="1" spans="1:4">
      <c r="A720" s="129" t="s">
        <v>757</v>
      </c>
      <c r="B720" s="125"/>
      <c r="C720" s="125"/>
      <c r="D720" s="126"/>
    </row>
    <row r="721" ht="20.1" customHeight="1" spans="1:4">
      <c r="A721" s="129" t="s">
        <v>244</v>
      </c>
      <c r="B721" s="125">
        <v>387</v>
      </c>
      <c r="C721" s="125">
        <v>399</v>
      </c>
      <c r="D721" s="126">
        <f>C721/B721-1</f>
        <v>0.0310077519379846</v>
      </c>
    </row>
    <row r="722" ht="20.1" customHeight="1" spans="1:4">
      <c r="A722" s="129" t="s">
        <v>758</v>
      </c>
      <c r="B722" s="125"/>
      <c r="C722" s="125"/>
      <c r="D722" s="126"/>
    </row>
    <row r="723" ht="20.1" customHeight="1" spans="1:4">
      <c r="A723" s="131" t="s">
        <v>759</v>
      </c>
      <c r="B723" s="125"/>
      <c r="C723" s="125"/>
      <c r="D723" s="126"/>
    </row>
    <row r="724" ht="20.1" customHeight="1" spans="1:4">
      <c r="A724" s="131" t="s">
        <v>760</v>
      </c>
      <c r="B724" s="125"/>
      <c r="C724" s="125"/>
      <c r="D724" s="126"/>
    </row>
    <row r="725" ht="20.1" customHeight="1" spans="1:4">
      <c r="A725" s="131" t="s">
        <v>761</v>
      </c>
      <c r="B725" s="125"/>
      <c r="C725" s="125"/>
      <c r="D725" s="126"/>
    </row>
    <row r="726" ht="20.1" customHeight="1" spans="1:4">
      <c r="A726" s="131" t="s">
        <v>762</v>
      </c>
      <c r="B726" s="125"/>
      <c r="C726" s="125"/>
      <c r="D726" s="126"/>
    </row>
    <row r="727" ht="20.1" customHeight="1" spans="1:4">
      <c r="A727" s="131" t="s">
        <v>763</v>
      </c>
      <c r="B727" s="125"/>
      <c r="C727" s="125"/>
      <c r="D727" s="126"/>
    </row>
    <row r="728" ht="20.1" customHeight="1" spans="1:4">
      <c r="A728" s="131" t="s">
        <v>764</v>
      </c>
      <c r="B728" s="125">
        <f>SUM(B729:B733)</f>
        <v>3815</v>
      </c>
      <c r="C728" s="125">
        <f>SUM(C729:C733)</f>
        <v>4335</v>
      </c>
      <c r="D728" s="126">
        <f t="shared" ref="D728:D735" si="6">C728/B728-1</f>
        <v>0.136304062909568</v>
      </c>
    </row>
    <row r="729" ht="20.1" customHeight="1" spans="1:4">
      <c r="A729" s="131" t="s">
        <v>765</v>
      </c>
      <c r="B729" s="125">
        <v>1500</v>
      </c>
      <c r="C729" s="125">
        <v>1700</v>
      </c>
      <c r="D729" s="126">
        <f t="shared" si="6"/>
        <v>0.133333333333333</v>
      </c>
    </row>
    <row r="730" ht="20.1" customHeight="1" spans="1:4">
      <c r="A730" s="131" t="s">
        <v>766</v>
      </c>
      <c r="B730" s="125">
        <v>2000</v>
      </c>
      <c r="C730" s="125">
        <v>2300</v>
      </c>
      <c r="D730" s="126">
        <f t="shared" si="6"/>
        <v>0.15</v>
      </c>
    </row>
    <row r="731" ht="20.1" customHeight="1" spans="1:4">
      <c r="A731" s="131" t="s">
        <v>767</v>
      </c>
      <c r="B731" s="125"/>
      <c r="C731" s="125"/>
      <c r="D731" s="126"/>
    </row>
    <row r="732" ht="20.1" customHeight="1" spans="1:4">
      <c r="A732" s="131" t="s">
        <v>768</v>
      </c>
      <c r="B732" s="125">
        <v>300</v>
      </c>
      <c r="C732" s="125">
        <v>320</v>
      </c>
      <c r="D732" s="126">
        <f t="shared" si="6"/>
        <v>0.0666666666666667</v>
      </c>
    </row>
    <row r="733" ht="20.1" customHeight="1" spans="1:4">
      <c r="A733" s="131" t="s">
        <v>769</v>
      </c>
      <c r="B733" s="125">
        <v>15</v>
      </c>
      <c r="C733" s="125">
        <v>15</v>
      </c>
      <c r="D733" s="126">
        <f t="shared" si="6"/>
        <v>0</v>
      </c>
    </row>
    <row r="734" ht="20.1" customHeight="1" spans="1:4">
      <c r="A734" s="131" t="s">
        <v>770</v>
      </c>
      <c r="B734" s="125">
        <f>SUM(B735:B737)</f>
        <v>5</v>
      </c>
      <c r="C734" s="125">
        <f>SUM(C735:C737)</f>
        <v>5</v>
      </c>
      <c r="D734" s="126">
        <f t="shared" si="6"/>
        <v>0</v>
      </c>
    </row>
    <row r="735" ht="20.1" customHeight="1" spans="1:4">
      <c r="A735" s="131" t="s">
        <v>771</v>
      </c>
      <c r="B735" s="125">
        <v>5</v>
      </c>
      <c r="C735" s="125">
        <v>5</v>
      </c>
      <c r="D735" s="126">
        <f t="shared" si="6"/>
        <v>0</v>
      </c>
    </row>
    <row r="736" ht="20.1" customHeight="1" spans="1:4">
      <c r="A736" s="131" t="s">
        <v>772</v>
      </c>
      <c r="B736" s="125"/>
      <c r="C736" s="125"/>
      <c r="D736" s="126"/>
    </row>
    <row r="737" ht="20.1" customHeight="1" spans="1:4">
      <c r="A737" s="131" t="s">
        <v>773</v>
      </c>
      <c r="B737" s="125"/>
      <c r="C737" s="125"/>
      <c r="D737" s="126"/>
    </row>
    <row r="738" ht="20.1" customHeight="1" spans="1:4">
      <c r="A738" s="131" t="s">
        <v>774</v>
      </c>
      <c r="B738" s="125"/>
      <c r="C738" s="125"/>
      <c r="D738" s="126"/>
    </row>
    <row r="739" ht="20.1" customHeight="1" spans="1:4">
      <c r="A739" s="131" t="s">
        <v>775</v>
      </c>
      <c r="B739" s="125"/>
      <c r="C739" s="125"/>
      <c r="D739" s="126"/>
    </row>
    <row r="740" ht="20.1" customHeight="1" spans="1:4">
      <c r="A740" s="131" t="s">
        <v>776</v>
      </c>
      <c r="B740" s="125"/>
      <c r="C740" s="125"/>
      <c r="D740" s="126"/>
    </row>
    <row r="741" ht="20.1" customHeight="1" spans="1:4">
      <c r="A741" s="129" t="s">
        <v>777</v>
      </c>
      <c r="B741" s="125">
        <v>55</v>
      </c>
      <c r="C741" s="125">
        <v>55</v>
      </c>
      <c r="D741" s="126">
        <f>C741/B741-1</f>
        <v>0</v>
      </c>
    </row>
    <row r="742" ht="20.1" customHeight="1" spans="1:4">
      <c r="A742" s="129" t="s">
        <v>778</v>
      </c>
      <c r="B742" s="125">
        <f>B743+B752+B756+B764+B770+B777+B783+B786+B789+B791+B798+B799+B814</f>
        <v>970</v>
      </c>
      <c r="C742" s="125">
        <f>C743+C752+C756+C764+C770+C777+C783+C786+C789+C791+C798+C799+C814</f>
        <v>1071</v>
      </c>
      <c r="D742" s="126">
        <f>C742/B742-1</f>
        <v>0.104123711340206</v>
      </c>
    </row>
    <row r="743" ht="20.1" customHeight="1" spans="1:4">
      <c r="A743" s="129" t="s">
        <v>779</v>
      </c>
      <c r="B743" s="125">
        <f>SUM(B744:B751)</f>
        <v>549</v>
      </c>
      <c r="C743" s="125">
        <f>SUM(C744:C751)</f>
        <v>576</v>
      </c>
      <c r="D743" s="126">
        <f>C743/B743-1</f>
        <v>0.0491803278688525</v>
      </c>
    </row>
    <row r="744" ht="20.1" customHeight="1" spans="1:4">
      <c r="A744" s="129" t="s">
        <v>235</v>
      </c>
      <c r="B744" s="125">
        <v>132</v>
      </c>
      <c r="C744" s="125">
        <v>141</v>
      </c>
      <c r="D744" s="126">
        <f>C744/B744-1</f>
        <v>0.0681818181818181</v>
      </c>
    </row>
    <row r="745" ht="20.1" customHeight="1" spans="1:4">
      <c r="A745" s="129" t="s">
        <v>236</v>
      </c>
      <c r="B745" s="125"/>
      <c r="C745" s="125"/>
      <c r="D745" s="126"/>
    </row>
    <row r="746" ht="20.1" customHeight="1" spans="1:4">
      <c r="A746" s="129" t="s">
        <v>237</v>
      </c>
      <c r="B746" s="125"/>
      <c r="C746" s="125"/>
      <c r="D746" s="126"/>
    </row>
    <row r="747" ht="20.1" customHeight="1" spans="1:4">
      <c r="A747" s="129" t="s">
        <v>780</v>
      </c>
      <c r="B747" s="125"/>
      <c r="C747" s="125"/>
      <c r="D747" s="126"/>
    </row>
    <row r="748" ht="20.1" customHeight="1" spans="1:4">
      <c r="A748" s="129" t="s">
        <v>781</v>
      </c>
      <c r="B748" s="125"/>
      <c r="C748" s="125"/>
      <c r="D748" s="126"/>
    </row>
    <row r="749" ht="20.1" customHeight="1" spans="1:4">
      <c r="A749" s="129" t="s">
        <v>782</v>
      </c>
      <c r="B749" s="125"/>
      <c r="C749" s="125"/>
      <c r="D749" s="126"/>
    </row>
    <row r="750" ht="20.1" customHeight="1" spans="1:4">
      <c r="A750" s="129" t="s">
        <v>783</v>
      </c>
      <c r="B750" s="125"/>
      <c r="C750" s="125"/>
      <c r="D750" s="126"/>
    </row>
    <row r="751" ht="20.1" customHeight="1" spans="1:4">
      <c r="A751" s="129" t="s">
        <v>784</v>
      </c>
      <c r="B751" s="125">
        <v>417</v>
      </c>
      <c r="C751" s="125">
        <v>435</v>
      </c>
      <c r="D751" s="126">
        <f>C751/B751-1</f>
        <v>0.0431654676258992</v>
      </c>
    </row>
    <row r="752" ht="20.1" customHeight="1" spans="1:4">
      <c r="A752" s="129" t="s">
        <v>785</v>
      </c>
      <c r="B752" s="125">
        <f>SUM(B753:B755)</f>
        <v>403</v>
      </c>
      <c r="C752" s="125">
        <f>SUM(C753:C755)</f>
        <v>475</v>
      </c>
      <c r="D752" s="126">
        <f>C752/B752-1</f>
        <v>0.178660049627791</v>
      </c>
    </row>
    <row r="753" ht="20.1" customHeight="1" spans="1:4">
      <c r="A753" s="129" t="s">
        <v>786</v>
      </c>
      <c r="B753" s="125"/>
      <c r="C753" s="125"/>
      <c r="D753" s="126"/>
    </row>
    <row r="754" ht="20.1" customHeight="1" spans="1:4">
      <c r="A754" s="129" t="s">
        <v>787</v>
      </c>
      <c r="B754" s="125"/>
      <c r="C754" s="125"/>
      <c r="D754" s="126"/>
    </row>
    <row r="755" ht="20.1" customHeight="1" spans="1:4">
      <c r="A755" s="129" t="s">
        <v>788</v>
      </c>
      <c r="B755" s="125">
        <v>403</v>
      </c>
      <c r="C755" s="125">
        <v>475</v>
      </c>
      <c r="D755" s="126">
        <f>C755/B755-1</f>
        <v>0.178660049627791</v>
      </c>
    </row>
    <row r="756" ht="20.1" customHeight="1" spans="1:4">
      <c r="A756" s="129" t="s">
        <v>789</v>
      </c>
      <c r="B756" s="125"/>
      <c r="C756" s="125"/>
      <c r="D756" s="126"/>
    </row>
    <row r="757" ht="20.1" customHeight="1" spans="1:4">
      <c r="A757" s="129" t="s">
        <v>790</v>
      </c>
      <c r="B757" s="125"/>
      <c r="C757" s="125"/>
      <c r="D757" s="126"/>
    </row>
    <row r="758" ht="20.1" customHeight="1" spans="1:4">
      <c r="A758" s="129" t="s">
        <v>791</v>
      </c>
      <c r="B758" s="125"/>
      <c r="C758" s="125"/>
      <c r="D758" s="126"/>
    </row>
    <row r="759" ht="20.1" customHeight="1" spans="1:4">
      <c r="A759" s="129" t="s">
        <v>792</v>
      </c>
      <c r="B759" s="125"/>
      <c r="C759" s="125"/>
      <c r="D759" s="126"/>
    </row>
    <row r="760" ht="20.1" customHeight="1" spans="1:4">
      <c r="A760" s="129" t="s">
        <v>793</v>
      </c>
      <c r="B760" s="125"/>
      <c r="C760" s="125"/>
      <c r="D760" s="126"/>
    </row>
    <row r="761" ht="20.1" customHeight="1" spans="1:4">
      <c r="A761" s="129" t="s">
        <v>794</v>
      </c>
      <c r="B761" s="125"/>
      <c r="C761" s="125"/>
      <c r="D761" s="126"/>
    </row>
    <row r="762" ht="20.1" customHeight="1" spans="1:4">
      <c r="A762" s="129" t="s">
        <v>795</v>
      </c>
      <c r="B762" s="125"/>
      <c r="C762" s="125"/>
      <c r="D762" s="126"/>
    </row>
    <row r="763" ht="20.1" customHeight="1" spans="1:4">
      <c r="A763" s="129" t="s">
        <v>796</v>
      </c>
      <c r="B763" s="125"/>
      <c r="C763" s="125"/>
      <c r="D763" s="126"/>
    </row>
    <row r="764" ht="20.1" customHeight="1" spans="1:4">
      <c r="A764" s="129" t="s">
        <v>797</v>
      </c>
      <c r="B764" s="125"/>
      <c r="C764" s="125"/>
      <c r="D764" s="126"/>
    </row>
    <row r="765" ht="20.1" customHeight="1" spans="1:4">
      <c r="A765" s="129" t="s">
        <v>798</v>
      </c>
      <c r="B765" s="125"/>
      <c r="C765" s="125"/>
      <c r="D765" s="126"/>
    </row>
    <row r="766" ht="20.1" customHeight="1" spans="1:4">
      <c r="A766" s="129" t="s">
        <v>799</v>
      </c>
      <c r="B766" s="125"/>
      <c r="C766" s="125"/>
      <c r="D766" s="126"/>
    </row>
    <row r="767" ht="20.1" customHeight="1" spans="1:4">
      <c r="A767" s="129" t="s">
        <v>800</v>
      </c>
      <c r="B767" s="125"/>
      <c r="C767" s="125"/>
      <c r="D767" s="126"/>
    </row>
    <row r="768" ht="20.1" customHeight="1" spans="1:4">
      <c r="A768" s="129" t="s">
        <v>801</v>
      </c>
      <c r="B768" s="125"/>
      <c r="C768" s="125"/>
      <c r="D768" s="126"/>
    </row>
    <row r="769" ht="20.1" customHeight="1" spans="1:4">
      <c r="A769" s="129" t="s">
        <v>802</v>
      </c>
      <c r="B769" s="125"/>
      <c r="C769" s="125"/>
      <c r="D769" s="126"/>
    </row>
    <row r="770" ht="20.1" customHeight="1" spans="1:4">
      <c r="A770" s="129" t="s">
        <v>803</v>
      </c>
      <c r="B770" s="125"/>
      <c r="C770" s="125"/>
      <c r="D770" s="126"/>
    </row>
    <row r="771" ht="20.1" customHeight="1" spans="1:4">
      <c r="A771" s="129" t="s">
        <v>804</v>
      </c>
      <c r="B771" s="125"/>
      <c r="C771" s="125"/>
      <c r="D771" s="126"/>
    </row>
    <row r="772" ht="20.1" customHeight="1" spans="1:4">
      <c r="A772" s="129" t="s">
        <v>805</v>
      </c>
      <c r="B772" s="125"/>
      <c r="C772" s="125"/>
      <c r="D772" s="126"/>
    </row>
    <row r="773" ht="20.1" customHeight="1" spans="1:4">
      <c r="A773" s="129" t="s">
        <v>806</v>
      </c>
      <c r="B773" s="125"/>
      <c r="C773" s="125"/>
      <c r="D773" s="126"/>
    </row>
    <row r="774" ht="20.1" customHeight="1" spans="1:4">
      <c r="A774" s="129" t="s">
        <v>807</v>
      </c>
      <c r="B774" s="125"/>
      <c r="C774" s="125"/>
      <c r="D774" s="126"/>
    </row>
    <row r="775" ht="20.1" customHeight="1" spans="1:4">
      <c r="A775" s="129" t="s">
        <v>808</v>
      </c>
      <c r="B775" s="125"/>
      <c r="C775" s="125"/>
      <c r="D775" s="126"/>
    </row>
    <row r="776" ht="20.1" customHeight="1" spans="1:4">
      <c r="A776" s="129" t="s">
        <v>809</v>
      </c>
      <c r="B776" s="125"/>
      <c r="C776" s="125"/>
      <c r="D776" s="126"/>
    </row>
    <row r="777" ht="20.1" customHeight="1" spans="1:4">
      <c r="A777" s="129" t="s">
        <v>810</v>
      </c>
      <c r="B777" s="125"/>
      <c r="C777" s="125"/>
      <c r="D777" s="126"/>
    </row>
    <row r="778" ht="20.1" customHeight="1" spans="1:4">
      <c r="A778" s="129" t="s">
        <v>811</v>
      </c>
      <c r="B778" s="125"/>
      <c r="C778" s="125"/>
      <c r="D778" s="126"/>
    </row>
    <row r="779" ht="20.1" customHeight="1" spans="1:4">
      <c r="A779" s="129" t="s">
        <v>812</v>
      </c>
      <c r="B779" s="125"/>
      <c r="C779" s="125"/>
      <c r="D779" s="126"/>
    </row>
    <row r="780" ht="20.1" customHeight="1" spans="1:4">
      <c r="A780" s="129" t="s">
        <v>813</v>
      </c>
      <c r="B780" s="125"/>
      <c r="C780" s="125"/>
      <c r="D780" s="126"/>
    </row>
    <row r="781" ht="20.1" customHeight="1" spans="1:4">
      <c r="A781" s="129" t="s">
        <v>814</v>
      </c>
      <c r="B781" s="125"/>
      <c r="C781" s="125"/>
      <c r="D781" s="126"/>
    </row>
    <row r="782" ht="20.1" customHeight="1" spans="1:4">
      <c r="A782" s="129" t="s">
        <v>815</v>
      </c>
      <c r="B782" s="125"/>
      <c r="C782" s="125"/>
      <c r="D782" s="126"/>
    </row>
    <row r="783" ht="20.1" customHeight="1" spans="1:4">
      <c r="A783" s="129" t="s">
        <v>816</v>
      </c>
      <c r="B783" s="125"/>
      <c r="C783" s="125"/>
      <c r="D783" s="126"/>
    </row>
    <row r="784" ht="20.1" customHeight="1" spans="1:4">
      <c r="A784" s="129" t="s">
        <v>817</v>
      </c>
      <c r="B784" s="125"/>
      <c r="C784" s="125"/>
      <c r="D784" s="126"/>
    </row>
    <row r="785" ht="20.1" customHeight="1" spans="1:4">
      <c r="A785" s="129" t="s">
        <v>818</v>
      </c>
      <c r="B785" s="125"/>
      <c r="C785" s="125"/>
      <c r="D785" s="126"/>
    </row>
    <row r="786" ht="20.1" customHeight="1" spans="1:4">
      <c r="A786" s="129" t="s">
        <v>819</v>
      </c>
      <c r="B786" s="125"/>
      <c r="C786" s="125"/>
      <c r="D786" s="126"/>
    </row>
    <row r="787" ht="20.1" customHeight="1" spans="1:4">
      <c r="A787" s="129" t="s">
        <v>820</v>
      </c>
      <c r="B787" s="125"/>
      <c r="C787" s="125"/>
      <c r="D787" s="126"/>
    </row>
    <row r="788" ht="20.1" customHeight="1" spans="1:4">
      <c r="A788" s="129" t="s">
        <v>821</v>
      </c>
      <c r="B788" s="125"/>
      <c r="C788" s="125"/>
      <c r="D788" s="126"/>
    </row>
    <row r="789" ht="20.1" customHeight="1" spans="1:4">
      <c r="A789" s="129" t="s">
        <v>822</v>
      </c>
      <c r="B789" s="125"/>
      <c r="C789" s="125"/>
      <c r="D789" s="126"/>
    </row>
    <row r="790" ht="20.1" customHeight="1" spans="1:4">
      <c r="A790" s="129" t="s">
        <v>823</v>
      </c>
      <c r="B790" s="125"/>
      <c r="C790" s="125"/>
      <c r="D790" s="126"/>
    </row>
    <row r="791" ht="20.1" customHeight="1" spans="1:4">
      <c r="A791" s="129" t="s">
        <v>824</v>
      </c>
      <c r="B791" s="125">
        <f>SUM(B792:B796)</f>
        <v>18</v>
      </c>
      <c r="C791" s="125">
        <f>SUM(C792:C796)</f>
        <v>20</v>
      </c>
      <c r="D791" s="126">
        <f>C791/B791-1</f>
        <v>0.111111111111111</v>
      </c>
    </row>
    <row r="792" ht="20.1" customHeight="1" spans="1:4">
      <c r="A792" s="129" t="s">
        <v>825</v>
      </c>
      <c r="B792" s="125"/>
      <c r="C792" s="125"/>
      <c r="D792" s="126"/>
    </row>
    <row r="793" ht="20.1" customHeight="1" spans="1:4">
      <c r="A793" s="129" t="s">
        <v>826</v>
      </c>
      <c r="B793" s="125"/>
      <c r="C793" s="125"/>
      <c r="D793" s="126"/>
    </row>
    <row r="794" ht="20.1" customHeight="1" spans="1:4">
      <c r="A794" s="129" t="s">
        <v>827</v>
      </c>
      <c r="B794" s="125"/>
      <c r="C794" s="125"/>
      <c r="D794" s="126"/>
    </row>
    <row r="795" ht="20.1" customHeight="1" spans="1:4">
      <c r="A795" s="129" t="s">
        <v>828</v>
      </c>
      <c r="B795" s="125"/>
      <c r="C795" s="125"/>
      <c r="D795" s="126"/>
    </row>
    <row r="796" ht="20.1" customHeight="1" spans="1:4">
      <c r="A796" s="129" t="s">
        <v>829</v>
      </c>
      <c r="B796" s="125">
        <v>18</v>
      </c>
      <c r="C796" s="125">
        <v>20</v>
      </c>
      <c r="D796" s="126">
        <f>C796/B796-1</f>
        <v>0.111111111111111</v>
      </c>
    </row>
    <row r="797" ht="20.1" customHeight="1" spans="1:4">
      <c r="A797" s="129" t="s">
        <v>830</v>
      </c>
      <c r="B797" s="125"/>
      <c r="C797" s="125"/>
      <c r="D797" s="126"/>
    </row>
    <row r="798" ht="20.1" customHeight="1" spans="1:4">
      <c r="A798" s="129" t="s">
        <v>831</v>
      </c>
      <c r="B798" s="125"/>
      <c r="C798" s="125"/>
      <c r="D798" s="126"/>
    </row>
    <row r="799" ht="20.1" customHeight="1" spans="1:4">
      <c r="A799" s="129" t="s">
        <v>832</v>
      </c>
      <c r="B799" s="125"/>
      <c r="C799" s="125"/>
      <c r="D799" s="126"/>
    </row>
    <row r="800" ht="20.1" customHeight="1" spans="1:4">
      <c r="A800" s="129" t="s">
        <v>235</v>
      </c>
      <c r="B800" s="125"/>
      <c r="C800" s="125"/>
      <c r="D800" s="126"/>
    </row>
    <row r="801" ht="20.1" customHeight="1" spans="1:4">
      <c r="A801" s="129" t="s">
        <v>236</v>
      </c>
      <c r="B801" s="125"/>
      <c r="C801" s="125"/>
      <c r="D801" s="126"/>
    </row>
    <row r="802" ht="20.1" customHeight="1" spans="1:4">
      <c r="A802" s="129" t="s">
        <v>237</v>
      </c>
      <c r="B802" s="125"/>
      <c r="C802" s="125"/>
      <c r="D802" s="126"/>
    </row>
    <row r="803" ht="20.1" customHeight="1" spans="1:4">
      <c r="A803" s="129" t="s">
        <v>833</v>
      </c>
      <c r="B803" s="125"/>
      <c r="C803" s="125"/>
      <c r="D803" s="126"/>
    </row>
    <row r="804" ht="20.1" customHeight="1" spans="1:4">
      <c r="A804" s="129" t="s">
        <v>834</v>
      </c>
      <c r="B804" s="125"/>
      <c r="C804" s="125"/>
      <c r="D804" s="126"/>
    </row>
    <row r="805" ht="20.1" customHeight="1" spans="1:4">
      <c r="A805" s="129" t="s">
        <v>835</v>
      </c>
      <c r="B805" s="125"/>
      <c r="C805" s="125"/>
      <c r="D805" s="126"/>
    </row>
    <row r="806" ht="20.1" customHeight="1" spans="1:4">
      <c r="A806" s="129" t="s">
        <v>836</v>
      </c>
      <c r="B806" s="125"/>
      <c r="C806" s="125"/>
      <c r="D806" s="126"/>
    </row>
    <row r="807" ht="20.1" customHeight="1" spans="1:4">
      <c r="A807" s="129" t="s">
        <v>837</v>
      </c>
      <c r="B807" s="125"/>
      <c r="C807" s="125"/>
      <c r="D807" s="126"/>
    </row>
    <row r="808" ht="20.1" customHeight="1" spans="1:4">
      <c r="A808" s="129" t="s">
        <v>838</v>
      </c>
      <c r="B808" s="125"/>
      <c r="C808" s="125"/>
      <c r="D808" s="126"/>
    </row>
    <row r="809" ht="20.1" customHeight="1" spans="1:4">
      <c r="A809" s="129" t="s">
        <v>839</v>
      </c>
      <c r="B809" s="125"/>
      <c r="C809" s="125"/>
      <c r="D809" s="126"/>
    </row>
    <row r="810" ht="20.1" customHeight="1" spans="1:4">
      <c r="A810" s="129" t="s">
        <v>278</v>
      </c>
      <c r="B810" s="125"/>
      <c r="C810" s="125"/>
      <c r="D810" s="126"/>
    </row>
    <row r="811" ht="20.1" customHeight="1" spans="1:4">
      <c r="A811" s="129" t="s">
        <v>840</v>
      </c>
      <c r="B811" s="125"/>
      <c r="C811" s="125"/>
      <c r="D811" s="126"/>
    </row>
    <row r="812" ht="20.1" customHeight="1" spans="1:4">
      <c r="A812" s="129" t="s">
        <v>244</v>
      </c>
      <c r="B812" s="125"/>
      <c r="C812" s="125"/>
      <c r="D812" s="126"/>
    </row>
    <row r="813" ht="20.1" customHeight="1" spans="1:4">
      <c r="A813" s="129" t="s">
        <v>841</v>
      </c>
      <c r="B813" s="125"/>
      <c r="C813" s="125"/>
      <c r="D813" s="126"/>
    </row>
    <row r="814" ht="20.1" customHeight="1" spans="1:4">
      <c r="A814" s="129" t="s">
        <v>842</v>
      </c>
      <c r="B814" s="125"/>
      <c r="C814" s="125"/>
      <c r="D814" s="126"/>
    </row>
    <row r="815" ht="20.1" customHeight="1" spans="1:4">
      <c r="A815" s="129" t="s">
        <v>843</v>
      </c>
      <c r="B815" s="125">
        <f>B816+B829+B833+B832+B834</f>
        <v>26113</v>
      </c>
      <c r="C815" s="125">
        <f>C816+C829+C833+C832+C834</f>
        <v>28485</v>
      </c>
      <c r="D815" s="126">
        <f t="shared" ref="D815:D838" si="7">C815/B815-1</f>
        <v>0.0908359820778923</v>
      </c>
    </row>
    <row r="816" ht="20.1" customHeight="1" spans="1:4">
      <c r="A816" s="129" t="s">
        <v>844</v>
      </c>
      <c r="B816" s="125">
        <f>SUM(B817:B827)</f>
        <v>9841</v>
      </c>
      <c r="C816" s="125">
        <f>SUM(C817:C827)</f>
        <v>11198</v>
      </c>
      <c r="D816" s="126">
        <f t="shared" si="7"/>
        <v>0.137892490600549</v>
      </c>
    </row>
    <row r="817" ht="20.1" customHeight="1" spans="1:4">
      <c r="A817" s="129" t="s">
        <v>845</v>
      </c>
      <c r="B817" s="125">
        <v>1280</v>
      </c>
      <c r="C817" s="125">
        <v>1407</v>
      </c>
      <c r="D817" s="126">
        <f t="shared" si="7"/>
        <v>0.0992187499999999</v>
      </c>
    </row>
    <row r="818" ht="20.1" customHeight="1" spans="1:4">
      <c r="A818" s="129" t="s">
        <v>846</v>
      </c>
      <c r="B818" s="125">
        <v>200</v>
      </c>
      <c r="C818" s="125">
        <v>213</v>
      </c>
      <c r="D818" s="126">
        <f t="shared" si="7"/>
        <v>0.0649999999999999</v>
      </c>
    </row>
    <row r="819" ht="20.1" customHeight="1" spans="1:4">
      <c r="A819" s="129" t="s">
        <v>847</v>
      </c>
      <c r="B819" s="125"/>
      <c r="C819" s="125"/>
      <c r="D819" s="126"/>
    </row>
    <row r="820" ht="20.1" customHeight="1" spans="1:4">
      <c r="A820" s="129" t="s">
        <v>848</v>
      </c>
      <c r="B820" s="125">
        <v>2143</v>
      </c>
      <c r="C820" s="125">
        <v>2341</v>
      </c>
      <c r="D820" s="126">
        <f t="shared" si="7"/>
        <v>0.0923938404106392</v>
      </c>
    </row>
    <row r="821" ht="20.1" customHeight="1" spans="1:4">
      <c r="A821" s="129" t="s">
        <v>849</v>
      </c>
      <c r="B821" s="125">
        <v>24</v>
      </c>
      <c r="C821" s="125">
        <v>24</v>
      </c>
      <c r="D821" s="126">
        <f t="shared" si="7"/>
        <v>0</v>
      </c>
    </row>
    <row r="822" ht="20.1" customHeight="1" spans="1:4">
      <c r="A822" s="129" t="s">
        <v>850</v>
      </c>
      <c r="B822" s="125"/>
      <c r="C822" s="125"/>
      <c r="D822" s="126"/>
    </row>
    <row r="823" ht="20.1" customHeight="1" spans="1:4">
      <c r="A823" s="129" t="s">
        <v>851</v>
      </c>
      <c r="B823" s="125"/>
      <c r="C823" s="125"/>
      <c r="D823" s="126"/>
    </row>
    <row r="824" ht="20.1" customHeight="1" spans="1:4">
      <c r="A824" s="129" t="s">
        <v>852</v>
      </c>
      <c r="B824" s="125"/>
      <c r="C824" s="125"/>
      <c r="D824" s="126"/>
    </row>
    <row r="825" ht="20.1" customHeight="1" spans="1:4">
      <c r="A825" s="129" t="s">
        <v>853</v>
      </c>
      <c r="B825" s="125"/>
      <c r="C825" s="125"/>
      <c r="D825" s="126"/>
    </row>
    <row r="826" ht="20.1" customHeight="1" spans="1:4">
      <c r="A826" s="129" t="s">
        <v>854</v>
      </c>
      <c r="B826" s="125"/>
      <c r="C826" s="125"/>
      <c r="D826" s="126"/>
    </row>
    <row r="827" ht="20.1" customHeight="1" spans="1:4">
      <c r="A827" s="129" t="s">
        <v>855</v>
      </c>
      <c r="B827" s="125">
        <v>6194</v>
      </c>
      <c r="C827" s="125">
        <v>7213</v>
      </c>
      <c r="D827" s="126">
        <f t="shared" si="7"/>
        <v>0.164514045850823</v>
      </c>
    </row>
    <row r="828" ht="20.1" customHeight="1" spans="1:4">
      <c r="A828" s="129" t="s">
        <v>856</v>
      </c>
      <c r="B828" s="125"/>
      <c r="C828" s="125"/>
      <c r="D828" s="126"/>
    </row>
    <row r="829" ht="20.1" customHeight="1" spans="1:4">
      <c r="A829" s="129" t="s">
        <v>857</v>
      </c>
      <c r="B829" s="125">
        <f>SUM(B830:B831)</f>
        <v>4836</v>
      </c>
      <c r="C829" s="125">
        <f>SUM(C830:C831)</f>
        <v>4892</v>
      </c>
      <c r="D829" s="126">
        <f t="shared" si="7"/>
        <v>0.011579818031431</v>
      </c>
    </row>
    <row r="830" ht="20.1" customHeight="1" spans="1:4">
      <c r="A830" s="129" t="s">
        <v>858</v>
      </c>
      <c r="B830" s="125">
        <v>2436</v>
      </c>
      <c r="C830" s="125">
        <v>2641</v>
      </c>
      <c r="D830" s="126">
        <f t="shared" si="7"/>
        <v>0.0841543513957308</v>
      </c>
    </row>
    <row r="831" ht="20.1" customHeight="1" spans="1:4">
      <c r="A831" s="129" t="s">
        <v>859</v>
      </c>
      <c r="B831" s="125">
        <v>2400</v>
      </c>
      <c r="C831" s="125">
        <v>2251</v>
      </c>
      <c r="D831" s="126">
        <f t="shared" si="7"/>
        <v>-0.0620833333333334</v>
      </c>
    </row>
    <row r="832" ht="20.1" customHeight="1" spans="1:4">
      <c r="A832" s="129" t="s">
        <v>860</v>
      </c>
      <c r="B832" s="125">
        <v>9245</v>
      </c>
      <c r="C832" s="125">
        <v>9834</v>
      </c>
      <c r="D832" s="126">
        <f t="shared" si="7"/>
        <v>0.0637101135749054</v>
      </c>
    </row>
    <row r="833" ht="20.1" customHeight="1" spans="1:4">
      <c r="A833" s="129" t="s">
        <v>861</v>
      </c>
      <c r="B833" s="125">
        <v>245</v>
      </c>
      <c r="C833" s="125">
        <v>250</v>
      </c>
      <c r="D833" s="126">
        <f t="shared" si="7"/>
        <v>0.0204081632653061</v>
      </c>
    </row>
    <row r="834" ht="20.1" customHeight="1" spans="1:4">
      <c r="A834" s="129" t="s">
        <v>862</v>
      </c>
      <c r="B834" s="125">
        <v>1946</v>
      </c>
      <c r="C834" s="125">
        <v>2311</v>
      </c>
      <c r="D834" s="126">
        <f t="shared" si="7"/>
        <v>0.187564234326824</v>
      </c>
    </row>
    <row r="835" ht="20.1" customHeight="1" spans="1:4">
      <c r="A835" s="129" t="s">
        <v>863</v>
      </c>
      <c r="B835" s="125">
        <f>B836+B862+B890+B917+B928+B939+B945+B952+B959+B964</f>
        <v>7270</v>
      </c>
      <c r="C835" s="125">
        <f>C836+C862+C890+C917+C928+C939+C945+C952+C959+C964</f>
        <v>7392</v>
      </c>
      <c r="D835" s="126">
        <f t="shared" si="7"/>
        <v>0.0167812929848694</v>
      </c>
    </row>
    <row r="836" ht="20.1" customHeight="1" spans="1:4">
      <c r="A836" s="129" t="s">
        <v>864</v>
      </c>
      <c r="B836" s="125">
        <f>SUM(B837:B861)</f>
        <v>6644</v>
      </c>
      <c r="C836" s="125">
        <f>SUM(C837:C861)</f>
        <v>6725</v>
      </c>
      <c r="D836" s="126">
        <f t="shared" si="7"/>
        <v>0.0121914509331729</v>
      </c>
    </row>
    <row r="837" ht="20.1" customHeight="1" spans="1:4">
      <c r="A837" s="129" t="s">
        <v>845</v>
      </c>
      <c r="B837" s="125">
        <v>2450</v>
      </c>
      <c r="C837" s="125">
        <v>2589</v>
      </c>
      <c r="D837" s="126">
        <f t="shared" si="7"/>
        <v>0.056734693877551</v>
      </c>
    </row>
    <row r="838" ht="20.1" customHeight="1" spans="1:4">
      <c r="A838" s="129" t="s">
        <v>846</v>
      </c>
      <c r="B838" s="125">
        <v>285</v>
      </c>
      <c r="C838" s="125">
        <v>288</v>
      </c>
      <c r="D838" s="126">
        <f t="shared" si="7"/>
        <v>0.0105263157894737</v>
      </c>
    </row>
    <row r="839" ht="20.1" customHeight="1" spans="1:4">
      <c r="A839" s="129" t="s">
        <v>847</v>
      </c>
      <c r="B839" s="125"/>
      <c r="C839" s="125"/>
      <c r="D839" s="126"/>
    </row>
    <row r="840" ht="20.1" customHeight="1" spans="1:4">
      <c r="A840" s="129" t="s">
        <v>865</v>
      </c>
      <c r="B840" s="125">
        <v>888</v>
      </c>
      <c r="C840" s="125">
        <v>897</v>
      </c>
      <c r="D840" s="126">
        <f>C840/B840-1</f>
        <v>0.0101351351351351</v>
      </c>
    </row>
    <row r="841" ht="20.1" customHeight="1" spans="1:4">
      <c r="A841" s="129" t="s">
        <v>866</v>
      </c>
      <c r="B841" s="125"/>
      <c r="C841" s="125"/>
      <c r="D841" s="126"/>
    </row>
    <row r="842" ht="20.1" customHeight="1" spans="1:4">
      <c r="A842" s="129" t="s">
        <v>867</v>
      </c>
      <c r="B842" s="125">
        <v>31</v>
      </c>
      <c r="C842" s="125">
        <v>30</v>
      </c>
      <c r="D842" s="126">
        <f t="shared" ref="D842:D849" si="8">C842/B842-1</f>
        <v>-0.032258064516129</v>
      </c>
    </row>
    <row r="843" ht="20.1" customHeight="1" spans="1:4">
      <c r="A843" s="129" t="s">
        <v>868</v>
      </c>
      <c r="B843" s="125">
        <v>20</v>
      </c>
      <c r="C843" s="125">
        <v>22</v>
      </c>
      <c r="D843" s="126">
        <f t="shared" si="8"/>
        <v>0.1</v>
      </c>
    </row>
    <row r="844" ht="20.1" customHeight="1" spans="1:4">
      <c r="A844" s="129" t="s">
        <v>869</v>
      </c>
      <c r="B844" s="125">
        <v>50</v>
      </c>
      <c r="C844" s="125">
        <v>52</v>
      </c>
      <c r="D844" s="126">
        <f t="shared" si="8"/>
        <v>0.04</v>
      </c>
    </row>
    <row r="845" ht="20.1" customHeight="1" spans="1:4">
      <c r="A845" s="129" t="s">
        <v>870</v>
      </c>
      <c r="B845" s="125"/>
      <c r="C845" s="125"/>
      <c r="D845" s="126"/>
    </row>
    <row r="846" ht="20.1" customHeight="1" spans="1:4">
      <c r="A846" s="129" t="s">
        <v>871</v>
      </c>
      <c r="B846" s="125"/>
      <c r="C846" s="125"/>
      <c r="D846" s="126"/>
    </row>
    <row r="847" ht="20.1" customHeight="1" spans="1:4">
      <c r="A847" s="129" t="s">
        <v>872</v>
      </c>
      <c r="B847" s="125"/>
      <c r="C847" s="125"/>
      <c r="D847" s="126"/>
    </row>
    <row r="848" ht="20.1" customHeight="1" spans="1:4">
      <c r="A848" s="129" t="s">
        <v>873</v>
      </c>
      <c r="B848" s="125"/>
      <c r="C848" s="125"/>
      <c r="D848" s="126"/>
    </row>
    <row r="849" ht="20.1" customHeight="1" spans="1:4">
      <c r="A849" s="129" t="s">
        <v>874</v>
      </c>
      <c r="B849" s="125">
        <v>6</v>
      </c>
      <c r="C849" s="125">
        <v>5</v>
      </c>
      <c r="D849" s="126">
        <f t="shared" si="8"/>
        <v>-0.166666666666667</v>
      </c>
    </row>
    <row r="850" ht="20.1" customHeight="1" spans="1:4">
      <c r="A850" s="129" t="s">
        <v>875</v>
      </c>
      <c r="B850" s="125"/>
      <c r="C850" s="125"/>
      <c r="D850" s="126"/>
    </row>
    <row r="851" ht="20.1" customHeight="1" spans="1:4">
      <c r="A851" s="129" t="s">
        <v>876</v>
      </c>
      <c r="B851" s="125"/>
      <c r="C851" s="125"/>
      <c r="D851" s="126"/>
    </row>
    <row r="852" ht="20.1" customHeight="1" spans="1:4">
      <c r="A852" s="129" t="s">
        <v>877</v>
      </c>
      <c r="B852" s="125"/>
      <c r="C852" s="125"/>
      <c r="D852" s="126"/>
    </row>
    <row r="853" ht="20.1" customHeight="1" spans="1:4">
      <c r="A853" s="129" t="s">
        <v>878</v>
      </c>
      <c r="B853" s="125"/>
      <c r="C853" s="125"/>
      <c r="D853" s="126"/>
    </row>
    <row r="854" ht="20.1" customHeight="1" spans="1:4">
      <c r="A854" s="129" t="s">
        <v>879</v>
      </c>
      <c r="B854" s="125"/>
      <c r="C854" s="125"/>
      <c r="D854" s="126"/>
    </row>
    <row r="855" ht="20.1" customHeight="1" spans="1:4">
      <c r="A855" s="129" t="s">
        <v>880</v>
      </c>
      <c r="B855" s="125">
        <v>525</v>
      </c>
      <c r="C855" s="125">
        <v>535</v>
      </c>
      <c r="D855" s="126">
        <f>C855/B855-1</f>
        <v>0.019047619047619</v>
      </c>
    </row>
    <row r="856" ht="20.1" customHeight="1" spans="1:4">
      <c r="A856" s="129" t="s">
        <v>881</v>
      </c>
      <c r="B856" s="125"/>
      <c r="C856" s="125"/>
      <c r="D856" s="126"/>
    </row>
    <row r="857" ht="20.1" customHeight="1" spans="1:4">
      <c r="A857" s="129" t="s">
        <v>882</v>
      </c>
      <c r="B857" s="125"/>
      <c r="C857" s="125"/>
      <c r="D857" s="126"/>
    </row>
    <row r="858" ht="20.1" customHeight="1" spans="1:4">
      <c r="A858" s="129" t="s">
        <v>883</v>
      </c>
      <c r="B858" s="125">
        <v>2000</v>
      </c>
      <c r="C858" s="125">
        <v>1900</v>
      </c>
      <c r="D858" s="126">
        <f>C858/B858-1</f>
        <v>-0.05</v>
      </c>
    </row>
    <row r="859" ht="20.1" customHeight="1" spans="1:4">
      <c r="A859" s="129" t="s">
        <v>884</v>
      </c>
      <c r="B859" s="125"/>
      <c r="C859" s="125"/>
      <c r="D859" s="126"/>
    </row>
    <row r="860" ht="20.1" customHeight="1" spans="1:4">
      <c r="A860" s="129" t="s">
        <v>885</v>
      </c>
      <c r="B860" s="125">
        <v>40</v>
      </c>
      <c r="C860" s="125">
        <v>40</v>
      </c>
      <c r="D860" s="126">
        <f>C860/B860-1</f>
        <v>0</v>
      </c>
    </row>
    <row r="861" ht="20.1" customHeight="1" spans="1:4">
      <c r="A861" s="129" t="s">
        <v>886</v>
      </c>
      <c r="B861" s="125">
        <v>349</v>
      </c>
      <c r="C861" s="125">
        <v>367</v>
      </c>
      <c r="D861" s="126">
        <f>C861/B861-1</f>
        <v>0.0515759312320916</v>
      </c>
    </row>
    <row r="862" ht="20.1" customHeight="1" spans="1:4">
      <c r="A862" s="129" t="s">
        <v>887</v>
      </c>
      <c r="B862" s="125">
        <f>SUM(B863:B889)</f>
        <v>12</v>
      </c>
      <c r="C862" s="125">
        <f>SUM(C863:C889)</f>
        <v>12</v>
      </c>
      <c r="D862" s="126">
        <f>C862/B862-1</f>
        <v>0</v>
      </c>
    </row>
    <row r="863" ht="20.1" customHeight="1" spans="1:4">
      <c r="A863" s="129" t="s">
        <v>845</v>
      </c>
      <c r="B863" s="125"/>
      <c r="C863" s="125"/>
      <c r="D863" s="126"/>
    </row>
    <row r="864" ht="20.1" customHeight="1" spans="1:4">
      <c r="A864" s="129" t="s">
        <v>846</v>
      </c>
      <c r="B864" s="125"/>
      <c r="C864" s="125"/>
      <c r="D864" s="126"/>
    </row>
    <row r="865" ht="20.1" customHeight="1" spans="1:4">
      <c r="A865" s="129" t="s">
        <v>847</v>
      </c>
      <c r="B865" s="125"/>
      <c r="C865" s="125"/>
      <c r="D865" s="126"/>
    </row>
    <row r="866" ht="20.1" customHeight="1" spans="1:4">
      <c r="A866" s="129" t="s">
        <v>888</v>
      </c>
      <c r="B866" s="125"/>
      <c r="C866" s="125"/>
      <c r="D866" s="126"/>
    </row>
    <row r="867" ht="20.1" customHeight="1" spans="1:4">
      <c r="A867" s="129" t="s">
        <v>889</v>
      </c>
      <c r="B867" s="125">
        <v>12</v>
      </c>
      <c r="C867" s="125">
        <v>12</v>
      </c>
      <c r="D867" s="126">
        <f>C867/B867-1</f>
        <v>0</v>
      </c>
    </row>
    <row r="868" ht="20.1" customHeight="1" spans="1:4">
      <c r="A868" s="129" t="s">
        <v>890</v>
      </c>
      <c r="B868" s="125"/>
      <c r="C868" s="125"/>
      <c r="D868" s="126"/>
    </row>
    <row r="869" ht="20.1" customHeight="1" spans="1:4">
      <c r="A869" s="129" t="s">
        <v>891</v>
      </c>
      <c r="B869" s="125"/>
      <c r="C869" s="125"/>
      <c r="D869" s="126"/>
    </row>
    <row r="870" ht="20.1" customHeight="1" spans="1:4">
      <c r="A870" s="129" t="s">
        <v>892</v>
      </c>
      <c r="B870" s="125"/>
      <c r="C870" s="125"/>
      <c r="D870" s="126"/>
    </row>
    <row r="871" ht="20.1" customHeight="1" spans="1:4">
      <c r="A871" s="129" t="s">
        <v>893</v>
      </c>
      <c r="B871" s="125"/>
      <c r="C871" s="125"/>
      <c r="D871" s="126"/>
    </row>
    <row r="872" ht="20.1" customHeight="1" spans="1:4">
      <c r="A872" s="129" t="s">
        <v>894</v>
      </c>
      <c r="B872" s="125"/>
      <c r="C872" s="125"/>
      <c r="D872" s="126"/>
    </row>
    <row r="873" ht="20.1" customHeight="1" spans="1:4">
      <c r="A873" s="129" t="s">
        <v>895</v>
      </c>
      <c r="B873" s="125"/>
      <c r="C873" s="125"/>
      <c r="D873" s="126"/>
    </row>
    <row r="874" ht="20.1" customHeight="1" spans="1:4">
      <c r="A874" s="129" t="s">
        <v>896</v>
      </c>
      <c r="B874" s="125"/>
      <c r="C874" s="125"/>
      <c r="D874" s="126"/>
    </row>
    <row r="875" ht="20.1" customHeight="1" spans="1:4">
      <c r="A875" s="129" t="s">
        <v>897</v>
      </c>
      <c r="B875" s="125"/>
      <c r="C875" s="125"/>
      <c r="D875" s="126"/>
    </row>
    <row r="876" ht="20.1" customHeight="1" spans="1:4">
      <c r="A876" s="129" t="s">
        <v>898</v>
      </c>
      <c r="B876" s="125"/>
      <c r="C876" s="125"/>
      <c r="D876" s="126"/>
    </row>
    <row r="877" ht="20.1" customHeight="1" spans="1:4">
      <c r="A877" s="129" t="s">
        <v>899</v>
      </c>
      <c r="B877" s="125"/>
      <c r="C877" s="125"/>
      <c r="D877" s="126"/>
    </row>
    <row r="878" ht="20.1" customHeight="1" spans="1:4">
      <c r="A878" s="129" t="s">
        <v>900</v>
      </c>
      <c r="B878" s="125"/>
      <c r="C878" s="125"/>
      <c r="D878" s="126"/>
    </row>
    <row r="879" ht="20.1" customHeight="1" spans="1:4">
      <c r="A879" s="129" t="s">
        <v>901</v>
      </c>
      <c r="B879" s="125"/>
      <c r="C879" s="125"/>
      <c r="D879" s="126"/>
    </row>
    <row r="880" ht="20.1" customHeight="1" spans="1:4">
      <c r="A880" s="129" t="s">
        <v>902</v>
      </c>
      <c r="B880" s="125"/>
      <c r="C880" s="125"/>
      <c r="D880" s="126"/>
    </row>
    <row r="881" ht="20.1" customHeight="1" spans="1:4">
      <c r="A881" s="129" t="s">
        <v>903</v>
      </c>
      <c r="B881" s="125"/>
      <c r="C881" s="125"/>
      <c r="D881" s="126"/>
    </row>
    <row r="882" ht="20.1" customHeight="1" spans="1:4">
      <c r="A882" s="129" t="s">
        <v>904</v>
      </c>
      <c r="B882" s="125"/>
      <c r="C882" s="125"/>
      <c r="D882" s="126"/>
    </row>
    <row r="883" ht="20.1" customHeight="1" spans="1:4">
      <c r="A883" s="129" t="s">
        <v>905</v>
      </c>
      <c r="B883" s="125"/>
      <c r="C883" s="125"/>
      <c r="D883" s="126"/>
    </row>
    <row r="884" ht="20.1" customHeight="1" spans="1:4">
      <c r="A884" s="129" t="s">
        <v>906</v>
      </c>
      <c r="B884" s="125"/>
      <c r="C884" s="125"/>
      <c r="D884" s="126"/>
    </row>
    <row r="885" ht="20.1" customHeight="1" spans="1:4">
      <c r="A885" s="129" t="s">
        <v>907</v>
      </c>
      <c r="B885" s="125"/>
      <c r="C885" s="125"/>
      <c r="D885" s="126"/>
    </row>
    <row r="886" ht="20.1" customHeight="1" spans="1:4">
      <c r="A886" s="129" t="s">
        <v>908</v>
      </c>
      <c r="B886" s="125"/>
      <c r="C886" s="125"/>
      <c r="D886" s="126"/>
    </row>
    <row r="887" ht="20.1" customHeight="1" spans="1:4">
      <c r="A887" s="129" t="s">
        <v>909</v>
      </c>
      <c r="B887" s="125"/>
      <c r="C887" s="125"/>
      <c r="D887" s="126"/>
    </row>
    <row r="888" ht="20.1" customHeight="1" spans="1:4">
      <c r="A888" s="129" t="s">
        <v>910</v>
      </c>
      <c r="B888" s="125"/>
      <c r="C888" s="125"/>
      <c r="D888" s="126"/>
    </row>
    <row r="889" ht="20.1" customHeight="1" spans="1:4">
      <c r="A889" s="129" t="s">
        <v>911</v>
      </c>
      <c r="B889" s="125"/>
      <c r="C889" s="125"/>
      <c r="D889" s="126"/>
    </row>
    <row r="890" ht="20.1" customHeight="1" spans="1:4">
      <c r="A890" s="129" t="s">
        <v>912</v>
      </c>
      <c r="B890" s="125">
        <f>SUM(B891:B916)</f>
        <v>273</v>
      </c>
      <c r="C890" s="125">
        <f>SUM(C891:C916)</f>
        <v>281</v>
      </c>
      <c r="D890" s="126">
        <f>C890/B890-1</f>
        <v>0.0293040293040292</v>
      </c>
    </row>
    <row r="891" ht="20.1" customHeight="1" spans="1:4">
      <c r="A891" s="129" t="s">
        <v>845</v>
      </c>
      <c r="B891" s="125"/>
      <c r="C891" s="125"/>
      <c r="D891" s="126"/>
    </row>
    <row r="892" ht="20.1" customHeight="1" spans="1:4">
      <c r="A892" s="129" t="s">
        <v>846</v>
      </c>
      <c r="B892" s="125"/>
      <c r="C892" s="125"/>
      <c r="D892" s="126"/>
    </row>
    <row r="893" ht="20.1" customHeight="1" spans="1:4">
      <c r="A893" s="129" t="s">
        <v>847</v>
      </c>
      <c r="B893" s="125"/>
      <c r="C893" s="125"/>
      <c r="D893" s="126"/>
    </row>
    <row r="894" ht="20.1" customHeight="1" spans="1:4">
      <c r="A894" s="129" t="s">
        <v>913</v>
      </c>
      <c r="B894" s="125"/>
      <c r="C894" s="125"/>
      <c r="D894" s="126"/>
    </row>
    <row r="895" ht="20.1" customHeight="1" spans="1:4">
      <c r="A895" s="129" t="s">
        <v>914</v>
      </c>
      <c r="B895" s="125"/>
      <c r="C895" s="125"/>
      <c r="D895" s="126"/>
    </row>
    <row r="896" ht="20.1" customHeight="1" spans="1:4">
      <c r="A896" s="129" t="s">
        <v>915</v>
      </c>
      <c r="B896" s="125"/>
      <c r="C896" s="125"/>
      <c r="D896" s="126"/>
    </row>
    <row r="897" ht="20.1" customHeight="1" spans="1:4">
      <c r="A897" s="129" t="s">
        <v>916</v>
      </c>
      <c r="B897" s="125"/>
      <c r="C897" s="125"/>
      <c r="D897" s="126"/>
    </row>
    <row r="898" ht="20.1" customHeight="1" spans="1:4">
      <c r="A898" s="129" t="s">
        <v>917</v>
      </c>
      <c r="B898" s="125"/>
      <c r="C898" s="125"/>
      <c r="D898" s="126"/>
    </row>
    <row r="899" ht="20.1" customHeight="1" spans="1:4">
      <c r="A899" s="129" t="s">
        <v>918</v>
      </c>
      <c r="B899" s="125">
        <v>273</v>
      </c>
      <c r="C899" s="125">
        <v>281</v>
      </c>
      <c r="D899" s="126">
        <f>C899/B899-1</f>
        <v>0.0293040293040292</v>
      </c>
    </row>
    <row r="900" ht="20.1" customHeight="1" spans="1:4">
      <c r="A900" s="129" t="s">
        <v>919</v>
      </c>
      <c r="B900" s="125"/>
      <c r="C900" s="125"/>
      <c r="D900" s="126"/>
    </row>
    <row r="901" ht="20.1" customHeight="1" spans="1:4">
      <c r="A901" s="129" t="s">
        <v>920</v>
      </c>
      <c r="B901" s="125"/>
      <c r="C901" s="125"/>
      <c r="D901" s="126"/>
    </row>
    <row r="902" ht="20.1" customHeight="1" spans="1:4">
      <c r="A902" s="129" t="s">
        <v>921</v>
      </c>
      <c r="B902" s="125"/>
      <c r="C902" s="125"/>
      <c r="D902" s="126"/>
    </row>
    <row r="903" ht="20.1" customHeight="1" spans="1:4">
      <c r="A903" s="129" t="s">
        <v>922</v>
      </c>
      <c r="B903" s="125"/>
      <c r="C903" s="125"/>
      <c r="D903" s="126"/>
    </row>
    <row r="904" ht="20.1" customHeight="1" spans="1:4">
      <c r="A904" s="129" t="s">
        <v>923</v>
      </c>
      <c r="B904" s="125"/>
      <c r="C904" s="125"/>
      <c r="D904" s="126"/>
    </row>
    <row r="905" ht="20.1" customHeight="1" spans="1:4">
      <c r="A905" s="129" t="s">
        <v>924</v>
      </c>
      <c r="B905" s="125"/>
      <c r="C905" s="125"/>
      <c r="D905" s="126"/>
    </row>
    <row r="906" ht="20.1" customHeight="1" spans="1:4">
      <c r="A906" s="129" t="s">
        <v>925</v>
      </c>
      <c r="B906" s="125"/>
      <c r="C906" s="125"/>
      <c r="D906" s="126"/>
    </row>
    <row r="907" ht="20.1" customHeight="1" spans="1:4">
      <c r="A907" s="129" t="s">
        <v>926</v>
      </c>
      <c r="B907" s="125"/>
      <c r="C907" s="125"/>
      <c r="D907" s="126"/>
    </row>
    <row r="908" ht="20.1" customHeight="1" spans="1:4">
      <c r="A908" s="129" t="s">
        <v>927</v>
      </c>
      <c r="B908" s="125"/>
      <c r="C908" s="125"/>
      <c r="D908" s="126"/>
    </row>
    <row r="909" ht="20.1" customHeight="1" spans="1:4">
      <c r="A909" s="129" t="s">
        <v>928</v>
      </c>
      <c r="B909" s="125"/>
      <c r="C909" s="125"/>
      <c r="D909" s="126"/>
    </row>
    <row r="910" ht="20.1" customHeight="1" spans="1:4">
      <c r="A910" s="129" t="s">
        <v>929</v>
      </c>
      <c r="B910" s="125"/>
      <c r="C910" s="125"/>
      <c r="D910" s="126"/>
    </row>
    <row r="911" ht="20.1" customHeight="1" spans="1:4">
      <c r="A911" s="129" t="s">
        <v>930</v>
      </c>
      <c r="B911" s="125"/>
      <c r="C911" s="125"/>
      <c r="D911" s="126"/>
    </row>
    <row r="912" ht="20.1" customHeight="1" spans="1:4">
      <c r="A912" s="129" t="s">
        <v>931</v>
      </c>
      <c r="B912" s="125"/>
      <c r="C912" s="125"/>
      <c r="D912" s="126"/>
    </row>
    <row r="913" ht="20.1" customHeight="1" spans="1:4">
      <c r="A913" s="129" t="s">
        <v>932</v>
      </c>
      <c r="B913" s="125"/>
      <c r="C913" s="125"/>
      <c r="D913" s="126"/>
    </row>
    <row r="914" ht="20.1" customHeight="1" spans="1:4">
      <c r="A914" s="129" t="s">
        <v>904</v>
      </c>
      <c r="B914" s="125"/>
      <c r="C914" s="125"/>
      <c r="D914" s="126"/>
    </row>
    <row r="915" ht="20.1" customHeight="1" spans="1:4">
      <c r="A915" s="129" t="s">
        <v>933</v>
      </c>
      <c r="B915" s="125"/>
      <c r="C915" s="125"/>
      <c r="D915" s="126"/>
    </row>
    <row r="916" ht="20.1" customHeight="1" spans="1:4">
      <c r="A916" s="129" t="s">
        <v>934</v>
      </c>
      <c r="B916" s="125"/>
      <c r="C916" s="125"/>
      <c r="D916" s="126"/>
    </row>
    <row r="917" ht="20.1" customHeight="1" spans="1:4">
      <c r="A917" s="129" t="s">
        <v>935</v>
      </c>
      <c r="B917" s="125">
        <v>121</v>
      </c>
      <c r="C917" s="125">
        <v>137</v>
      </c>
      <c r="D917" s="126">
        <f>C917/B917-1</f>
        <v>0.132231404958678</v>
      </c>
    </row>
    <row r="918" ht="20.1" customHeight="1" spans="1:4">
      <c r="A918" s="129" t="s">
        <v>936</v>
      </c>
      <c r="B918" s="125"/>
      <c r="C918" s="125"/>
      <c r="D918" s="126"/>
    </row>
    <row r="919" ht="20.1" customHeight="1" spans="1:4">
      <c r="A919" s="129" t="s">
        <v>845</v>
      </c>
      <c r="B919" s="125"/>
      <c r="C919" s="125"/>
      <c r="D919" s="126"/>
    </row>
    <row r="920" ht="20.1" customHeight="1" spans="1:4">
      <c r="A920" s="129" t="s">
        <v>846</v>
      </c>
      <c r="B920" s="125"/>
      <c r="C920" s="125"/>
      <c r="D920" s="126"/>
    </row>
    <row r="921" ht="20.1" customHeight="1" spans="1:4">
      <c r="A921" s="129" t="s">
        <v>847</v>
      </c>
      <c r="B921" s="125"/>
      <c r="C921" s="125"/>
      <c r="D921" s="126"/>
    </row>
    <row r="922" ht="20.1" customHeight="1" spans="1:4">
      <c r="A922" s="129" t="s">
        <v>937</v>
      </c>
      <c r="B922" s="125"/>
      <c r="C922" s="125"/>
      <c r="D922" s="126"/>
    </row>
    <row r="923" ht="20.1" customHeight="1" spans="1:4">
      <c r="A923" s="129" t="s">
        <v>938</v>
      </c>
      <c r="B923" s="125"/>
      <c r="C923" s="125"/>
      <c r="D923" s="126"/>
    </row>
    <row r="924" ht="20.1" customHeight="1" spans="1:4">
      <c r="A924" s="129" t="s">
        <v>939</v>
      </c>
      <c r="B924" s="125"/>
      <c r="C924" s="125"/>
      <c r="D924" s="126"/>
    </row>
    <row r="925" ht="20.1" customHeight="1" spans="1:4">
      <c r="A925" s="129" t="s">
        <v>940</v>
      </c>
      <c r="B925" s="125"/>
      <c r="C925" s="125"/>
      <c r="D925" s="126"/>
    </row>
    <row r="926" ht="20.1" customHeight="1" spans="1:4">
      <c r="A926" s="129" t="s">
        <v>941</v>
      </c>
      <c r="B926" s="125"/>
      <c r="C926" s="125"/>
      <c r="D926" s="126"/>
    </row>
    <row r="927" ht="20.1" customHeight="1" spans="1:4">
      <c r="A927" s="129" t="s">
        <v>942</v>
      </c>
      <c r="B927" s="125"/>
      <c r="C927" s="125"/>
      <c r="D927" s="126"/>
    </row>
    <row r="928" ht="20.1" customHeight="1" spans="1:4">
      <c r="A928" s="129" t="s">
        <v>943</v>
      </c>
      <c r="B928" s="125"/>
      <c r="C928" s="125"/>
      <c r="D928" s="126"/>
    </row>
    <row r="929" ht="20.1" customHeight="1" spans="1:4">
      <c r="A929" s="129" t="s">
        <v>944</v>
      </c>
      <c r="B929" s="125"/>
      <c r="C929" s="125"/>
      <c r="D929" s="126"/>
    </row>
    <row r="930" ht="20.1" customHeight="1" spans="1:4">
      <c r="A930" s="129" t="s">
        <v>845</v>
      </c>
      <c r="B930" s="125"/>
      <c r="C930" s="125"/>
      <c r="D930" s="126"/>
    </row>
    <row r="931" ht="20.1" customHeight="1" spans="1:4">
      <c r="A931" s="129" t="s">
        <v>846</v>
      </c>
      <c r="B931" s="125"/>
      <c r="C931" s="125"/>
      <c r="D931" s="126"/>
    </row>
    <row r="932" ht="20.1" customHeight="1" spans="1:4">
      <c r="A932" s="129" t="s">
        <v>847</v>
      </c>
      <c r="B932" s="125"/>
      <c r="C932" s="125"/>
      <c r="D932" s="126"/>
    </row>
    <row r="933" ht="20.1" customHeight="1" spans="1:4">
      <c r="A933" s="129" t="s">
        <v>945</v>
      </c>
      <c r="B933" s="125"/>
      <c r="C933" s="125"/>
      <c r="D933" s="126"/>
    </row>
    <row r="934" ht="20.1" customHeight="1" spans="1:4">
      <c r="A934" s="129" t="s">
        <v>946</v>
      </c>
      <c r="B934" s="125"/>
      <c r="C934" s="125"/>
      <c r="D934" s="126"/>
    </row>
    <row r="935" ht="20.1" customHeight="1" spans="1:4">
      <c r="A935" s="129" t="s">
        <v>947</v>
      </c>
      <c r="B935" s="125"/>
      <c r="C935" s="125"/>
      <c r="D935" s="126"/>
    </row>
    <row r="936" ht="20.1" customHeight="1" spans="1:4">
      <c r="A936" s="129" t="s">
        <v>948</v>
      </c>
      <c r="B936" s="125"/>
      <c r="C936" s="125"/>
      <c r="D936" s="126"/>
    </row>
    <row r="937" ht="20.1" customHeight="1" spans="1:4">
      <c r="A937" s="129" t="s">
        <v>949</v>
      </c>
      <c r="B937" s="125"/>
      <c r="C937" s="125"/>
      <c r="D937" s="126"/>
    </row>
    <row r="938" ht="20.1" customHeight="1" spans="1:4">
      <c r="A938" s="129" t="s">
        <v>950</v>
      </c>
      <c r="B938" s="125"/>
      <c r="C938" s="125"/>
      <c r="D938" s="126"/>
    </row>
    <row r="939" ht="20.1" customHeight="1" spans="1:4">
      <c r="A939" s="129" t="s">
        <v>951</v>
      </c>
      <c r="B939" s="125"/>
      <c r="C939" s="125"/>
      <c r="D939" s="126"/>
    </row>
    <row r="940" ht="20.1" customHeight="1" spans="1:4">
      <c r="A940" s="129" t="s">
        <v>952</v>
      </c>
      <c r="B940" s="125"/>
      <c r="C940" s="125"/>
      <c r="D940" s="126"/>
    </row>
    <row r="941" ht="20.1" customHeight="1" spans="1:4">
      <c r="A941" s="129" t="s">
        <v>953</v>
      </c>
      <c r="B941" s="125"/>
      <c r="C941" s="125"/>
      <c r="D941" s="126"/>
    </row>
    <row r="942" ht="20.1" customHeight="1" spans="1:4">
      <c r="A942" s="129" t="s">
        <v>954</v>
      </c>
      <c r="B942" s="125"/>
      <c r="C942" s="125"/>
      <c r="D942" s="126"/>
    </row>
    <row r="943" ht="20.1" customHeight="1" spans="1:4">
      <c r="A943" s="129" t="s">
        <v>955</v>
      </c>
      <c r="B943" s="125"/>
      <c r="C943" s="125"/>
      <c r="D943" s="126"/>
    </row>
    <row r="944" ht="20.1" customHeight="1" spans="1:4">
      <c r="A944" s="129" t="s">
        <v>956</v>
      </c>
      <c r="B944" s="125"/>
      <c r="C944" s="125"/>
      <c r="D944" s="126"/>
    </row>
    <row r="945" ht="20.1" customHeight="1" spans="1:4">
      <c r="A945" s="129" t="s">
        <v>957</v>
      </c>
      <c r="B945" s="125"/>
      <c r="C945" s="125"/>
      <c r="D945" s="126"/>
    </row>
    <row r="946" ht="20.1" customHeight="1" spans="1:4">
      <c r="A946" s="129" t="s">
        <v>958</v>
      </c>
      <c r="B946" s="125"/>
      <c r="C946" s="125"/>
      <c r="D946" s="126"/>
    </row>
    <row r="947" ht="20.1" customHeight="1" spans="1:4">
      <c r="A947" s="129" t="s">
        <v>959</v>
      </c>
      <c r="B947" s="125"/>
      <c r="C947" s="125"/>
      <c r="D947" s="126"/>
    </row>
    <row r="948" ht="20.1" customHeight="1" spans="1:4">
      <c r="A948" s="129" t="s">
        <v>960</v>
      </c>
      <c r="B948" s="125"/>
      <c r="C948" s="125"/>
      <c r="D948" s="126"/>
    </row>
    <row r="949" ht="20.1" customHeight="1" spans="1:4">
      <c r="A949" s="129" t="s">
        <v>961</v>
      </c>
      <c r="B949" s="125"/>
      <c r="C949" s="125"/>
      <c r="D949" s="126"/>
    </row>
    <row r="950" ht="20.1" customHeight="1" spans="1:4">
      <c r="A950" s="129" t="s">
        <v>962</v>
      </c>
      <c r="B950" s="125"/>
      <c r="C950" s="125"/>
      <c r="D950" s="126"/>
    </row>
    <row r="951" ht="20.1" customHeight="1" spans="1:4">
      <c r="A951" s="129" t="s">
        <v>963</v>
      </c>
      <c r="B951" s="125"/>
      <c r="C951" s="125"/>
      <c r="D951" s="126"/>
    </row>
    <row r="952" ht="20.1" customHeight="1" spans="1:4">
      <c r="A952" s="129" t="s">
        <v>964</v>
      </c>
      <c r="B952" s="125"/>
      <c r="C952" s="125"/>
      <c r="D952" s="126"/>
    </row>
    <row r="953" ht="20.1" customHeight="1" spans="1:4">
      <c r="A953" s="129" t="s">
        <v>965</v>
      </c>
      <c r="B953" s="125"/>
      <c r="C953" s="125"/>
      <c r="D953" s="126"/>
    </row>
    <row r="954" ht="20.1" customHeight="1" spans="1:4">
      <c r="A954" s="129" t="s">
        <v>966</v>
      </c>
      <c r="B954" s="125"/>
      <c r="C954" s="125"/>
      <c r="D954" s="126"/>
    </row>
    <row r="955" ht="20.1" customHeight="1" spans="1:4">
      <c r="A955" s="129" t="s">
        <v>967</v>
      </c>
      <c r="B955" s="125"/>
      <c r="C955" s="125"/>
      <c r="D955" s="126"/>
    </row>
    <row r="956" ht="20.1" customHeight="1" spans="1:4">
      <c r="A956" s="129" t="s">
        <v>968</v>
      </c>
      <c r="B956" s="125"/>
      <c r="C956" s="125"/>
      <c r="D956" s="126"/>
    </row>
    <row r="957" ht="20.1" customHeight="1" spans="1:4">
      <c r="A957" s="129" t="s">
        <v>969</v>
      </c>
      <c r="B957" s="125"/>
      <c r="C957" s="125"/>
      <c r="D957" s="126"/>
    </row>
    <row r="958" ht="20.1" customHeight="1" spans="1:4">
      <c r="A958" s="129" t="s">
        <v>970</v>
      </c>
      <c r="B958" s="125"/>
      <c r="C958" s="125"/>
      <c r="D958" s="126"/>
    </row>
    <row r="959" ht="20.1" customHeight="1" spans="1:4">
      <c r="A959" s="129" t="s">
        <v>971</v>
      </c>
      <c r="B959" s="125"/>
      <c r="C959" s="125"/>
      <c r="D959" s="126"/>
    </row>
    <row r="960" ht="20.1" customHeight="1" spans="1:4">
      <c r="A960" s="129" t="s">
        <v>972</v>
      </c>
      <c r="B960" s="125"/>
      <c r="C960" s="125"/>
      <c r="D960" s="126"/>
    </row>
    <row r="961" ht="20.1" customHeight="1" spans="1:4">
      <c r="A961" s="129" t="s">
        <v>973</v>
      </c>
      <c r="B961" s="125"/>
      <c r="C961" s="125"/>
      <c r="D961" s="126"/>
    </row>
    <row r="962" ht="20.1" customHeight="1" spans="1:4">
      <c r="A962" s="129" t="s">
        <v>974</v>
      </c>
      <c r="B962" s="125"/>
      <c r="C962" s="125"/>
      <c r="D962" s="126"/>
    </row>
    <row r="963" ht="20.1" customHeight="1" spans="1:4">
      <c r="A963" s="129" t="s">
        <v>975</v>
      </c>
      <c r="B963" s="125"/>
      <c r="C963" s="125"/>
      <c r="D963" s="126"/>
    </row>
    <row r="964" ht="20.1" customHeight="1" spans="1:4">
      <c r="A964" s="129" t="s">
        <v>976</v>
      </c>
      <c r="B964" s="125">
        <f>SUM(B965:B966)</f>
        <v>220</v>
      </c>
      <c r="C964" s="125">
        <f>SUM(C965:C966)</f>
        <v>237</v>
      </c>
      <c r="D964" s="126">
        <f>C964/B964-1</f>
        <v>0.0772727272727274</v>
      </c>
    </row>
    <row r="965" ht="20.1" customHeight="1" spans="1:4">
      <c r="A965" s="129" t="s">
        <v>977</v>
      </c>
      <c r="B965" s="125"/>
      <c r="C965" s="125"/>
      <c r="D965" s="126"/>
    </row>
    <row r="966" ht="20.1" customHeight="1" spans="1:4">
      <c r="A966" s="129" t="s">
        <v>978</v>
      </c>
      <c r="B966" s="125">
        <v>220</v>
      </c>
      <c r="C966" s="125">
        <v>237</v>
      </c>
      <c r="D966" s="126">
        <f t="shared" ref="D966:D990" si="9">C966/B966-1</f>
        <v>0.0772727272727274</v>
      </c>
    </row>
    <row r="967" ht="20.1" customHeight="1" spans="1:4">
      <c r="A967" s="129" t="s">
        <v>979</v>
      </c>
      <c r="B967" s="125">
        <f>B968+B991+B1001+B1011+B1016+B1023+B1028</f>
        <v>430</v>
      </c>
      <c r="C967" s="125">
        <f>C968+C991+C1001+C1011+C1016+C1023+C1028</f>
        <v>450</v>
      </c>
      <c r="D967" s="126">
        <f t="shared" si="9"/>
        <v>0.0465116279069768</v>
      </c>
    </row>
    <row r="968" ht="20.1" customHeight="1" spans="1:4">
      <c r="A968" s="129" t="s">
        <v>980</v>
      </c>
      <c r="B968" s="125">
        <f>SUM(B969:B990)</f>
        <v>430</v>
      </c>
      <c r="C968" s="125">
        <f>SUM(C969:C990)</f>
        <v>450</v>
      </c>
      <c r="D968" s="126">
        <f t="shared" si="9"/>
        <v>0.0465116279069768</v>
      </c>
    </row>
    <row r="969" ht="20.1" customHeight="1" spans="1:4">
      <c r="A969" s="129" t="s">
        <v>845</v>
      </c>
      <c r="B969" s="125">
        <v>20</v>
      </c>
      <c r="C969" s="125">
        <v>20</v>
      </c>
      <c r="D969" s="126">
        <f t="shared" si="9"/>
        <v>0</v>
      </c>
    </row>
    <row r="970" ht="20.1" customHeight="1" spans="1:4">
      <c r="A970" s="129" t="s">
        <v>846</v>
      </c>
      <c r="B970" s="125"/>
      <c r="C970" s="125"/>
      <c r="D970" s="126"/>
    </row>
    <row r="971" ht="20.1" customHeight="1" spans="1:4">
      <c r="A971" s="129" t="s">
        <v>847</v>
      </c>
      <c r="B971" s="125"/>
      <c r="C971" s="125"/>
      <c r="D971" s="126"/>
    </row>
    <row r="972" ht="20.1" customHeight="1" spans="1:4">
      <c r="A972" s="130" t="s">
        <v>981</v>
      </c>
      <c r="B972" s="125"/>
      <c r="C972" s="125"/>
      <c r="D972" s="126"/>
    </row>
    <row r="973" ht="20.1" customHeight="1" spans="1:4">
      <c r="A973" s="130" t="s">
        <v>982</v>
      </c>
      <c r="B973" s="125"/>
      <c r="C973" s="125"/>
      <c r="D973" s="126"/>
    </row>
    <row r="974" ht="20.1" customHeight="1" spans="1:4">
      <c r="A974" s="130" t="s">
        <v>983</v>
      </c>
      <c r="B974" s="125"/>
      <c r="C974" s="125"/>
      <c r="D974" s="126"/>
    </row>
    <row r="975" ht="20.1" customHeight="1" spans="1:4">
      <c r="A975" s="130" t="s">
        <v>984</v>
      </c>
      <c r="B975" s="125"/>
      <c r="C975" s="125"/>
      <c r="D975" s="126"/>
    </row>
    <row r="976" ht="20.1" customHeight="1" spans="1:4">
      <c r="A976" s="130" t="s">
        <v>985</v>
      </c>
      <c r="B976" s="125"/>
      <c r="C976" s="125"/>
      <c r="D976" s="126"/>
    </row>
    <row r="977" ht="20.1" customHeight="1" spans="1:4">
      <c r="A977" s="130" t="s">
        <v>986</v>
      </c>
      <c r="B977" s="125"/>
      <c r="C977" s="125"/>
      <c r="D977" s="126"/>
    </row>
    <row r="978" ht="20.1" customHeight="1" spans="1:4">
      <c r="A978" s="130" t="s">
        <v>987</v>
      </c>
      <c r="B978" s="125"/>
      <c r="C978" s="125"/>
      <c r="D978" s="126"/>
    </row>
    <row r="979" ht="20.1" customHeight="1" spans="1:4">
      <c r="A979" s="130" t="s">
        <v>988</v>
      </c>
      <c r="B979" s="125"/>
      <c r="C979" s="125"/>
      <c r="D979" s="126"/>
    </row>
    <row r="980" ht="20.1" customHeight="1" spans="1:4">
      <c r="A980" s="130" t="s">
        <v>989</v>
      </c>
      <c r="B980" s="125"/>
      <c r="C980" s="125"/>
      <c r="D980" s="126"/>
    </row>
    <row r="981" ht="20.1" customHeight="1" spans="1:4">
      <c r="A981" s="130" t="s">
        <v>990</v>
      </c>
      <c r="B981" s="125"/>
      <c r="C981" s="125"/>
      <c r="D981" s="126"/>
    </row>
    <row r="982" ht="20.1" customHeight="1" spans="1:4">
      <c r="A982" s="130" t="s">
        <v>991</v>
      </c>
      <c r="B982" s="125"/>
      <c r="C982" s="125"/>
      <c r="D982" s="126"/>
    </row>
    <row r="983" ht="20.1" customHeight="1" spans="1:4">
      <c r="A983" s="130" t="s">
        <v>992</v>
      </c>
      <c r="B983" s="125"/>
      <c r="C983" s="125"/>
      <c r="D983" s="126"/>
    </row>
    <row r="984" ht="20.1" customHeight="1" spans="1:4">
      <c r="A984" s="130" t="s">
        <v>993</v>
      </c>
      <c r="B984" s="125"/>
      <c r="C984" s="125"/>
      <c r="D984" s="126"/>
    </row>
    <row r="985" ht="20.1" customHeight="1" spans="1:4">
      <c r="A985" s="130" t="s">
        <v>994</v>
      </c>
      <c r="B985" s="125"/>
      <c r="C985" s="125"/>
      <c r="D985" s="126"/>
    </row>
    <row r="986" ht="20.1" customHeight="1" spans="1:4">
      <c r="A986" s="130" t="s">
        <v>995</v>
      </c>
      <c r="B986" s="125"/>
      <c r="C986" s="125"/>
      <c r="D986" s="126"/>
    </row>
    <row r="987" ht="20.1" customHeight="1" spans="1:4">
      <c r="A987" s="130" t="s">
        <v>996</v>
      </c>
      <c r="B987" s="125"/>
      <c r="C987" s="125"/>
      <c r="D987" s="126"/>
    </row>
    <row r="988" ht="20.1" customHeight="1" spans="1:4">
      <c r="A988" s="130" t="s">
        <v>997</v>
      </c>
      <c r="B988" s="125"/>
      <c r="C988" s="125"/>
      <c r="D988" s="126"/>
    </row>
    <row r="989" ht="20.1" customHeight="1" spans="1:4">
      <c r="A989" s="130" t="s">
        <v>998</v>
      </c>
      <c r="B989" s="125"/>
      <c r="C989" s="125"/>
      <c r="D989" s="126"/>
    </row>
    <row r="990" ht="20.1" customHeight="1" spans="1:4">
      <c r="A990" s="129" t="s">
        <v>999</v>
      </c>
      <c r="B990" s="125">
        <v>410</v>
      </c>
      <c r="C990" s="125">
        <v>430</v>
      </c>
      <c r="D990" s="126">
        <f t="shared" si="9"/>
        <v>0.0487804878048781</v>
      </c>
    </row>
    <row r="991" ht="20.1" customHeight="1" spans="1:4">
      <c r="A991" s="129" t="s">
        <v>1000</v>
      </c>
      <c r="B991" s="125"/>
      <c r="C991" s="125"/>
      <c r="D991" s="126"/>
    </row>
    <row r="992" ht="20.1" customHeight="1" spans="1:4">
      <c r="A992" s="129" t="s">
        <v>845</v>
      </c>
      <c r="B992" s="125"/>
      <c r="C992" s="125"/>
      <c r="D992" s="126"/>
    </row>
    <row r="993" ht="20.1" customHeight="1" spans="1:4">
      <c r="A993" s="129" t="s">
        <v>846</v>
      </c>
      <c r="B993" s="125"/>
      <c r="C993" s="125"/>
      <c r="D993" s="126"/>
    </row>
    <row r="994" ht="20.1" customHeight="1" spans="1:4">
      <c r="A994" s="129" t="s">
        <v>847</v>
      </c>
      <c r="B994" s="125"/>
      <c r="C994" s="125"/>
      <c r="D994" s="126"/>
    </row>
    <row r="995" ht="20.1" customHeight="1" spans="1:4">
      <c r="A995" s="129" t="s">
        <v>1001</v>
      </c>
      <c r="B995" s="125"/>
      <c r="C995" s="125"/>
      <c r="D995" s="126"/>
    </row>
    <row r="996" ht="20.1" customHeight="1" spans="1:4">
      <c r="A996" s="129" t="s">
        <v>1002</v>
      </c>
      <c r="B996" s="125"/>
      <c r="C996" s="125"/>
      <c r="D996" s="126"/>
    </row>
    <row r="997" ht="20.1" customHeight="1" spans="1:4">
      <c r="A997" s="129" t="s">
        <v>1003</v>
      </c>
      <c r="B997" s="125"/>
      <c r="C997" s="125"/>
      <c r="D997" s="126"/>
    </row>
    <row r="998" ht="20.1" customHeight="1" spans="1:4">
      <c r="A998" s="129" t="s">
        <v>1004</v>
      </c>
      <c r="B998" s="125"/>
      <c r="C998" s="125"/>
      <c r="D998" s="126"/>
    </row>
    <row r="999" ht="20.1" customHeight="1" spans="1:4">
      <c r="A999" s="129" t="s">
        <v>1005</v>
      </c>
      <c r="B999" s="125"/>
      <c r="C999" s="125"/>
      <c r="D999" s="126"/>
    </row>
    <row r="1000" ht="20.1" customHeight="1" spans="1:4">
      <c r="A1000" s="129" t="s">
        <v>1006</v>
      </c>
      <c r="B1000" s="125"/>
      <c r="C1000" s="125"/>
      <c r="D1000" s="126"/>
    </row>
    <row r="1001" ht="20.1" customHeight="1" spans="1:4">
      <c r="A1001" s="129" t="s">
        <v>1007</v>
      </c>
      <c r="B1001" s="125"/>
      <c r="C1001" s="125"/>
      <c r="D1001" s="126"/>
    </row>
    <row r="1002" ht="20.1" customHeight="1" spans="1:4">
      <c r="A1002" s="129" t="s">
        <v>845</v>
      </c>
      <c r="B1002" s="125"/>
      <c r="C1002" s="125"/>
      <c r="D1002" s="126"/>
    </row>
    <row r="1003" ht="20.1" customHeight="1" spans="1:4">
      <c r="A1003" s="129" t="s">
        <v>846</v>
      </c>
      <c r="B1003" s="125"/>
      <c r="C1003" s="125"/>
      <c r="D1003" s="126"/>
    </row>
    <row r="1004" ht="20.1" customHeight="1" spans="1:4">
      <c r="A1004" s="129" t="s">
        <v>847</v>
      </c>
      <c r="B1004" s="125"/>
      <c r="C1004" s="125"/>
      <c r="D1004" s="126"/>
    </row>
    <row r="1005" ht="20.1" customHeight="1" spans="1:4">
      <c r="A1005" s="129" t="s">
        <v>1008</v>
      </c>
      <c r="B1005" s="125"/>
      <c r="C1005" s="125"/>
      <c r="D1005" s="126"/>
    </row>
    <row r="1006" ht="20.1" customHeight="1" spans="1:4">
      <c r="A1006" s="129" t="s">
        <v>1009</v>
      </c>
      <c r="B1006" s="125"/>
      <c r="C1006" s="125"/>
      <c r="D1006" s="126"/>
    </row>
    <row r="1007" ht="20.1" customHeight="1" spans="1:4">
      <c r="A1007" s="129" t="s">
        <v>1010</v>
      </c>
      <c r="B1007" s="125"/>
      <c r="C1007" s="125"/>
      <c r="D1007" s="126"/>
    </row>
    <row r="1008" ht="20.1" customHeight="1" spans="1:4">
      <c r="A1008" s="129" t="s">
        <v>1011</v>
      </c>
      <c r="B1008" s="125"/>
      <c r="C1008" s="125"/>
      <c r="D1008" s="126"/>
    </row>
    <row r="1009" ht="20.1" customHeight="1" spans="1:4">
      <c r="A1009" s="129" t="s">
        <v>1012</v>
      </c>
      <c r="B1009" s="125"/>
      <c r="C1009" s="125"/>
      <c r="D1009" s="126"/>
    </row>
    <row r="1010" ht="20.1" customHeight="1" spans="1:4">
      <c r="A1010" s="129" t="s">
        <v>1013</v>
      </c>
      <c r="B1010" s="125"/>
      <c r="C1010" s="125"/>
      <c r="D1010" s="126"/>
    </row>
    <row r="1011" ht="20.1" customHeight="1" spans="1:4">
      <c r="A1011" s="129" t="s">
        <v>1014</v>
      </c>
      <c r="B1011" s="125"/>
      <c r="C1011" s="125"/>
      <c r="D1011" s="126"/>
    </row>
    <row r="1012" ht="20.1" customHeight="1" spans="1:4">
      <c r="A1012" s="129" t="s">
        <v>1015</v>
      </c>
      <c r="B1012" s="125"/>
      <c r="C1012" s="125"/>
      <c r="D1012" s="126"/>
    </row>
    <row r="1013" ht="20.1" customHeight="1" spans="1:4">
      <c r="A1013" s="129" t="s">
        <v>1016</v>
      </c>
      <c r="B1013" s="125"/>
      <c r="C1013" s="125"/>
      <c r="D1013" s="126"/>
    </row>
    <row r="1014" ht="20.1" customHeight="1" spans="1:4">
      <c r="A1014" s="129" t="s">
        <v>1017</v>
      </c>
      <c r="B1014" s="125"/>
      <c r="C1014" s="125"/>
      <c r="D1014" s="126"/>
    </row>
    <row r="1015" ht="20.1" customHeight="1" spans="1:4">
      <c r="A1015" s="129" t="s">
        <v>1018</v>
      </c>
      <c r="B1015" s="125"/>
      <c r="C1015" s="125"/>
      <c r="D1015" s="126"/>
    </row>
    <row r="1016" ht="20.1" customHeight="1" spans="1:4">
      <c r="A1016" s="129" t="s">
        <v>1019</v>
      </c>
      <c r="B1016" s="125"/>
      <c r="C1016" s="125"/>
      <c r="D1016" s="126"/>
    </row>
    <row r="1017" ht="20.1" customHeight="1" spans="1:4">
      <c r="A1017" s="129" t="s">
        <v>845</v>
      </c>
      <c r="B1017" s="125"/>
      <c r="C1017" s="125"/>
      <c r="D1017" s="126"/>
    </row>
    <row r="1018" ht="20.1" customHeight="1" spans="1:4">
      <c r="A1018" s="129" t="s">
        <v>846</v>
      </c>
      <c r="B1018" s="125"/>
      <c r="C1018" s="125"/>
      <c r="D1018" s="126"/>
    </row>
    <row r="1019" ht="20.1" customHeight="1" spans="1:4">
      <c r="A1019" s="129" t="s">
        <v>847</v>
      </c>
      <c r="B1019" s="125"/>
      <c r="C1019" s="125"/>
      <c r="D1019" s="126"/>
    </row>
    <row r="1020" ht="20.1" customHeight="1" spans="1:4">
      <c r="A1020" s="129" t="s">
        <v>1005</v>
      </c>
      <c r="B1020" s="125"/>
      <c r="C1020" s="125"/>
      <c r="D1020" s="126"/>
    </row>
    <row r="1021" ht="20.1" customHeight="1" spans="1:4">
      <c r="A1021" s="129" t="s">
        <v>1020</v>
      </c>
      <c r="B1021" s="125"/>
      <c r="C1021" s="125"/>
      <c r="D1021" s="126"/>
    </row>
    <row r="1022" ht="20.1" customHeight="1" spans="1:4">
      <c r="A1022" s="129" t="s">
        <v>1021</v>
      </c>
      <c r="B1022" s="125"/>
      <c r="C1022" s="125"/>
      <c r="D1022" s="126"/>
    </row>
    <row r="1023" ht="20.1" customHeight="1" spans="1:4">
      <c r="A1023" s="129" t="s">
        <v>1022</v>
      </c>
      <c r="B1023" s="125"/>
      <c r="C1023" s="125"/>
      <c r="D1023" s="126"/>
    </row>
    <row r="1024" ht="20.1" customHeight="1" spans="1:4">
      <c r="A1024" s="129" t="s">
        <v>1023</v>
      </c>
      <c r="B1024" s="125"/>
      <c r="C1024" s="125"/>
      <c r="D1024" s="126"/>
    </row>
    <row r="1025" ht="20.1" customHeight="1" spans="1:4">
      <c r="A1025" s="129" t="s">
        <v>1024</v>
      </c>
      <c r="B1025" s="125"/>
      <c r="C1025" s="125"/>
      <c r="D1025" s="126"/>
    </row>
    <row r="1026" ht="20.1" customHeight="1" spans="1:4">
      <c r="A1026" s="129" t="s">
        <v>1025</v>
      </c>
      <c r="B1026" s="125"/>
      <c r="C1026" s="125"/>
      <c r="D1026" s="126"/>
    </row>
    <row r="1027" ht="20.1" customHeight="1" spans="1:4">
      <c r="A1027" s="129" t="s">
        <v>1026</v>
      </c>
      <c r="B1027" s="125"/>
      <c r="C1027" s="125"/>
      <c r="D1027" s="126"/>
    </row>
    <row r="1028" ht="20.1" customHeight="1" spans="1:4">
      <c r="A1028" s="129" t="s">
        <v>1027</v>
      </c>
      <c r="B1028" s="125"/>
      <c r="C1028" s="125"/>
      <c r="D1028" s="126"/>
    </row>
    <row r="1029" ht="20.1" customHeight="1" spans="1:4">
      <c r="A1029" s="129" t="s">
        <v>1028</v>
      </c>
      <c r="B1029" s="125"/>
      <c r="C1029" s="125"/>
      <c r="D1029" s="126"/>
    </row>
    <row r="1030" ht="20.1" customHeight="1" spans="1:4">
      <c r="A1030" s="129" t="s">
        <v>1029</v>
      </c>
      <c r="B1030" s="125"/>
      <c r="C1030" s="125"/>
      <c r="D1030" s="126"/>
    </row>
    <row r="1031" ht="20.1" customHeight="1" spans="1:4">
      <c r="A1031" s="129" t="s">
        <v>1030</v>
      </c>
      <c r="B1031" s="125">
        <f>B1032+B1042+B1058+B1063+B1077+B1085+B1091+B1098</f>
        <v>2448</v>
      </c>
      <c r="C1031" s="125">
        <f>C1032+C1042+C1058+C1063+C1077+C1085+C1091+C1098</f>
        <v>2523</v>
      </c>
      <c r="D1031" s="126">
        <f t="shared" ref="D1031:D1090" si="10">C1031/B1031-1</f>
        <v>0.0306372549019607</v>
      </c>
    </row>
    <row r="1032" ht="20.1" customHeight="1" spans="1:4">
      <c r="A1032" s="129" t="s">
        <v>1031</v>
      </c>
      <c r="B1032" s="125">
        <f>SUM(B1033:B1041)</f>
        <v>0</v>
      </c>
      <c r="C1032" s="125">
        <f>SUM(C1033:C1041)</f>
        <v>0</v>
      </c>
      <c r="D1032" s="126"/>
    </row>
    <row r="1033" ht="20.1" customHeight="1" spans="1:4">
      <c r="A1033" s="129" t="s">
        <v>845</v>
      </c>
      <c r="B1033" s="125"/>
      <c r="C1033" s="125"/>
      <c r="D1033" s="126"/>
    </row>
    <row r="1034" ht="20.1" customHeight="1" spans="1:4">
      <c r="A1034" s="129" t="s">
        <v>846</v>
      </c>
      <c r="B1034" s="125"/>
      <c r="C1034" s="125"/>
      <c r="D1034" s="126"/>
    </row>
    <row r="1035" ht="20.1" customHeight="1" spans="1:4">
      <c r="A1035" s="129" t="s">
        <v>847</v>
      </c>
      <c r="B1035" s="125"/>
      <c r="C1035" s="125"/>
      <c r="D1035" s="126"/>
    </row>
    <row r="1036" ht="20.1" customHeight="1" spans="1:4">
      <c r="A1036" s="129" t="s">
        <v>1032</v>
      </c>
      <c r="B1036" s="125"/>
      <c r="C1036" s="125"/>
      <c r="D1036" s="126"/>
    </row>
    <row r="1037" ht="20.1" customHeight="1" spans="1:4">
      <c r="A1037" s="129" t="s">
        <v>1033</v>
      </c>
      <c r="B1037" s="125"/>
      <c r="C1037" s="125"/>
      <c r="D1037" s="126"/>
    </row>
    <row r="1038" ht="20.1" customHeight="1" spans="1:4">
      <c r="A1038" s="129" t="s">
        <v>1034</v>
      </c>
      <c r="B1038" s="125"/>
      <c r="C1038" s="125"/>
      <c r="D1038" s="126"/>
    </row>
    <row r="1039" ht="20.1" customHeight="1" spans="1:4">
      <c r="A1039" s="129" t="s">
        <v>1035</v>
      </c>
      <c r="B1039" s="125"/>
      <c r="C1039" s="125"/>
      <c r="D1039" s="126"/>
    </row>
    <row r="1040" ht="20.1" customHeight="1" spans="1:4">
      <c r="A1040" s="129" t="s">
        <v>1036</v>
      </c>
      <c r="B1040" s="125"/>
      <c r="C1040" s="125"/>
      <c r="D1040" s="126"/>
    </row>
    <row r="1041" ht="20.1" customHeight="1" spans="1:4">
      <c r="A1041" s="129" t="s">
        <v>1037</v>
      </c>
      <c r="B1041" s="125"/>
      <c r="C1041" s="125"/>
      <c r="D1041" s="126"/>
    </row>
    <row r="1042" ht="20.1" customHeight="1" spans="1:4">
      <c r="A1042" s="129" t="s">
        <v>1038</v>
      </c>
      <c r="B1042" s="125"/>
      <c r="C1042" s="125"/>
      <c r="D1042" s="126"/>
    </row>
    <row r="1043" ht="20.1" customHeight="1" spans="1:4">
      <c r="A1043" s="129" t="s">
        <v>845</v>
      </c>
      <c r="B1043" s="125"/>
      <c r="C1043" s="125"/>
      <c r="D1043" s="126"/>
    </row>
    <row r="1044" ht="20.1" customHeight="1" spans="1:4">
      <c r="A1044" s="129" t="s">
        <v>846</v>
      </c>
      <c r="B1044" s="125"/>
      <c r="C1044" s="125"/>
      <c r="D1044" s="126"/>
    </row>
    <row r="1045" ht="20.1" customHeight="1" spans="1:4">
      <c r="A1045" s="129" t="s">
        <v>847</v>
      </c>
      <c r="B1045" s="125"/>
      <c r="C1045" s="125"/>
      <c r="D1045" s="126"/>
    </row>
    <row r="1046" ht="20.1" customHeight="1" spans="1:4">
      <c r="A1046" s="129" t="s">
        <v>1039</v>
      </c>
      <c r="B1046" s="125"/>
      <c r="C1046" s="125"/>
      <c r="D1046" s="126"/>
    </row>
    <row r="1047" ht="20.1" customHeight="1" spans="1:4">
      <c r="A1047" s="129" t="s">
        <v>1040</v>
      </c>
      <c r="B1047" s="125"/>
      <c r="C1047" s="125"/>
      <c r="D1047" s="126"/>
    </row>
    <row r="1048" ht="20.1" customHeight="1" spans="1:4">
      <c r="A1048" s="129" t="s">
        <v>1041</v>
      </c>
      <c r="B1048" s="125"/>
      <c r="C1048" s="125"/>
      <c r="D1048" s="126"/>
    </row>
    <row r="1049" ht="20.1" customHeight="1" spans="1:4">
      <c r="A1049" s="129" t="s">
        <v>1042</v>
      </c>
      <c r="B1049" s="125"/>
      <c r="C1049" s="125"/>
      <c r="D1049" s="126"/>
    </row>
    <row r="1050" ht="20.1" customHeight="1" spans="1:4">
      <c r="A1050" s="129" t="s">
        <v>1043</v>
      </c>
      <c r="B1050" s="125"/>
      <c r="C1050" s="125"/>
      <c r="D1050" s="126"/>
    </row>
    <row r="1051" ht="20.1" customHeight="1" spans="1:4">
      <c r="A1051" s="129" t="s">
        <v>1044</v>
      </c>
      <c r="B1051" s="125"/>
      <c r="C1051" s="125"/>
      <c r="D1051" s="126"/>
    </row>
    <row r="1052" ht="20.1" customHeight="1" spans="1:4">
      <c r="A1052" s="129" t="s">
        <v>1045</v>
      </c>
      <c r="B1052" s="125"/>
      <c r="C1052" s="125"/>
      <c r="D1052" s="126"/>
    </row>
    <row r="1053" ht="20.1" customHeight="1" spans="1:4">
      <c r="A1053" s="129" t="s">
        <v>1046</v>
      </c>
      <c r="B1053" s="125"/>
      <c r="C1053" s="125"/>
      <c r="D1053" s="126"/>
    </row>
    <row r="1054" ht="20.1" customHeight="1" spans="1:4">
      <c r="A1054" s="129" t="s">
        <v>1047</v>
      </c>
      <c r="B1054" s="125"/>
      <c r="C1054" s="125"/>
      <c r="D1054" s="126"/>
    </row>
    <row r="1055" ht="20.1" customHeight="1" spans="1:4">
      <c r="A1055" s="129" t="s">
        <v>1048</v>
      </c>
      <c r="B1055" s="125"/>
      <c r="C1055" s="125"/>
      <c r="D1055" s="126"/>
    </row>
    <row r="1056" ht="20.1" customHeight="1" spans="1:4">
      <c r="A1056" s="129" t="s">
        <v>1049</v>
      </c>
      <c r="B1056" s="125"/>
      <c r="C1056" s="125"/>
      <c r="D1056" s="126"/>
    </row>
    <row r="1057" ht="20.1" customHeight="1" spans="1:4">
      <c r="A1057" s="129" t="s">
        <v>1050</v>
      </c>
      <c r="B1057" s="125"/>
      <c r="C1057" s="125"/>
      <c r="D1057" s="126"/>
    </row>
    <row r="1058" ht="20.1" customHeight="1" spans="1:4">
      <c r="A1058" s="129" t="s">
        <v>1051</v>
      </c>
      <c r="B1058" s="125"/>
      <c r="C1058" s="125"/>
      <c r="D1058" s="126"/>
    </row>
    <row r="1059" ht="20.1" customHeight="1" spans="1:4">
      <c r="A1059" s="129" t="s">
        <v>845</v>
      </c>
      <c r="B1059" s="125"/>
      <c r="C1059" s="125"/>
      <c r="D1059" s="126"/>
    </row>
    <row r="1060" ht="20.1" customHeight="1" spans="1:4">
      <c r="A1060" s="129" t="s">
        <v>846</v>
      </c>
      <c r="B1060" s="125"/>
      <c r="C1060" s="125"/>
      <c r="D1060" s="126"/>
    </row>
    <row r="1061" ht="20.1" customHeight="1" spans="1:4">
      <c r="A1061" s="129" t="s">
        <v>847</v>
      </c>
      <c r="B1061" s="125"/>
      <c r="C1061" s="125"/>
      <c r="D1061" s="126"/>
    </row>
    <row r="1062" ht="20.1" customHeight="1" spans="1:4">
      <c r="A1062" s="129" t="s">
        <v>1052</v>
      </c>
      <c r="B1062" s="125"/>
      <c r="C1062" s="125"/>
      <c r="D1062" s="126"/>
    </row>
    <row r="1063" ht="20.1" customHeight="1" spans="1:4">
      <c r="A1063" s="129" t="s">
        <v>1053</v>
      </c>
      <c r="B1063" s="125">
        <f>SUM(B1064:B1076)</f>
        <v>590</v>
      </c>
      <c r="C1063" s="125">
        <f>SUM(C1064:C1076)</f>
        <v>606</v>
      </c>
      <c r="D1063" s="126">
        <f t="shared" si="10"/>
        <v>0.0271186440677966</v>
      </c>
    </row>
    <row r="1064" ht="20.1" customHeight="1" spans="1:4">
      <c r="A1064" s="129" t="s">
        <v>845</v>
      </c>
      <c r="B1064" s="125">
        <v>272</v>
      </c>
      <c r="C1064" s="125">
        <v>279</v>
      </c>
      <c r="D1064" s="126">
        <f t="shared" si="10"/>
        <v>0.025735294117647</v>
      </c>
    </row>
    <row r="1065" ht="20.1" customHeight="1" spans="1:4">
      <c r="A1065" s="129" t="s">
        <v>846</v>
      </c>
      <c r="B1065" s="125"/>
      <c r="C1065" s="125"/>
      <c r="D1065" s="126"/>
    </row>
    <row r="1066" ht="20.1" customHeight="1" spans="1:4">
      <c r="A1066" s="129" t="s">
        <v>847</v>
      </c>
      <c r="B1066" s="125"/>
      <c r="C1066" s="125"/>
      <c r="D1066" s="126"/>
    </row>
    <row r="1067" ht="20.1" customHeight="1" spans="1:4">
      <c r="A1067" s="129" t="s">
        <v>1054</v>
      </c>
      <c r="B1067" s="125"/>
      <c r="C1067" s="125"/>
      <c r="D1067" s="126"/>
    </row>
    <row r="1068" ht="20.1" customHeight="1" spans="1:4">
      <c r="A1068" s="129" t="s">
        <v>1055</v>
      </c>
      <c r="B1068" s="125"/>
      <c r="C1068" s="125"/>
      <c r="D1068" s="126"/>
    </row>
    <row r="1069" ht="20.1" customHeight="1" spans="1:4">
      <c r="A1069" s="129" t="s">
        <v>1056</v>
      </c>
      <c r="B1069" s="125"/>
      <c r="C1069" s="125"/>
      <c r="D1069" s="126"/>
    </row>
    <row r="1070" ht="20.1" customHeight="1" spans="1:4">
      <c r="A1070" s="129" t="s">
        <v>1057</v>
      </c>
      <c r="B1070" s="125"/>
      <c r="C1070" s="125"/>
      <c r="D1070" s="126"/>
    </row>
    <row r="1071" ht="20.1" customHeight="1" spans="1:4">
      <c r="A1071" s="129" t="s">
        <v>1058</v>
      </c>
      <c r="B1071" s="125"/>
      <c r="C1071" s="125"/>
      <c r="D1071" s="126"/>
    </row>
    <row r="1072" ht="20.1" customHeight="1" spans="1:4">
      <c r="A1072" s="129" t="s">
        <v>1059</v>
      </c>
      <c r="B1072" s="125"/>
      <c r="C1072" s="125"/>
      <c r="D1072" s="126"/>
    </row>
    <row r="1073" ht="20.1" customHeight="1" spans="1:4">
      <c r="A1073" s="129" t="s">
        <v>1060</v>
      </c>
      <c r="B1073" s="125"/>
      <c r="C1073" s="125"/>
      <c r="D1073" s="126"/>
    </row>
    <row r="1074" ht="20.1" customHeight="1" spans="1:4">
      <c r="A1074" s="129" t="s">
        <v>1005</v>
      </c>
      <c r="B1074" s="125"/>
      <c r="C1074" s="125"/>
      <c r="D1074" s="126"/>
    </row>
    <row r="1075" ht="20.1" customHeight="1" spans="1:4">
      <c r="A1075" s="129" t="s">
        <v>1061</v>
      </c>
      <c r="B1075" s="125"/>
      <c r="C1075" s="125"/>
      <c r="D1075" s="126"/>
    </row>
    <row r="1076" ht="20.1" customHeight="1" spans="1:4">
      <c r="A1076" s="129" t="s">
        <v>1062</v>
      </c>
      <c r="B1076" s="125">
        <v>318</v>
      </c>
      <c r="C1076" s="125">
        <v>327</v>
      </c>
      <c r="D1076" s="126">
        <f t="shared" si="10"/>
        <v>0.0283018867924529</v>
      </c>
    </row>
    <row r="1077" ht="20.1" customHeight="1" spans="1:4">
      <c r="A1077" s="129" t="s">
        <v>1063</v>
      </c>
      <c r="B1077" s="125">
        <f>SUM(B1078:B1084)</f>
        <v>293</v>
      </c>
      <c r="C1077" s="125">
        <f>SUM(C1078:C1084)</f>
        <v>314</v>
      </c>
      <c r="D1077" s="126">
        <f t="shared" si="10"/>
        <v>0.0716723549488054</v>
      </c>
    </row>
    <row r="1078" ht="20.1" customHeight="1" spans="1:4">
      <c r="A1078" s="129" t="s">
        <v>845</v>
      </c>
      <c r="B1078" s="125">
        <v>80</v>
      </c>
      <c r="C1078" s="125">
        <v>87</v>
      </c>
      <c r="D1078" s="126">
        <f t="shared" si="10"/>
        <v>0.0874999999999999</v>
      </c>
    </row>
    <row r="1079" ht="20.1" customHeight="1" spans="1:4">
      <c r="A1079" s="129" t="s">
        <v>846</v>
      </c>
      <c r="B1079" s="125"/>
      <c r="C1079" s="125"/>
      <c r="D1079" s="126"/>
    </row>
    <row r="1080" ht="20.1" customHeight="1" spans="1:4">
      <c r="A1080" s="129" t="s">
        <v>847</v>
      </c>
      <c r="B1080" s="125"/>
      <c r="C1080" s="125"/>
      <c r="D1080" s="126"/>
    </row>
    <row r="1081" ht="20.1" customHeight="1" spans="1:4">
      <c r="A1081" s="129" t="s">
        <v>1064</v>
      </c>
      <c r="B1081" s="125"/>
      <c r="C1081" s="125"/>
      <c r="D1081" s="126"/>
    </row>
    <row r="1082" ht="20.1" customHeight="1" spans="1:4">
      <c r="A1082" s="129" t="s">
        <v>1065</v>
      </c>
      <c r="B1082" s="125"/>
      <c r="C1082" s="125"/>
      <c r="D1082" s="126"/>
    </row>
    <row r="1083" ht="20.1" customHeight="1" spans="1:4">
      <c r="A1083" s="129" t="s">
        <v>1066</v>
      </c>
      <c r="B1083" s="125"/>
      <c r="C1083" s="125"/>
      <c r="D1083" s="126"/>
    </row>
    <row r="1084" ht="20.1" customHeight="1" spans="1:4">
      <c r="A1084" s="129" t="s">
        <v>1067</v>
      </c>
      <c r="B1084" s="125">
        <v>213</v>
      </c>
      <c r="C1084" s="125">
        <v>227</v>
      </c>
      <c r="D1084" s="126">
        <f t="shared" si="10"/>
        <v>0.0657276995305165</v>
      </c>
    </row>
    <row r="1085" ht="20.1" customHeight="1" spans="1:4">
      <c r="A1085" s="129" t="s">
        <v>1068</v>
      </c>
      <c r="B1085" s="125">
        <f>SUM(B1086:B1090)</f>
        <v>995</v>
      </c>
      <c r="C1085" s="125">
        <f>SUM(C1086:C1090)</f>
        <v>1045</v>
      </c>
      <c r="D1085" s="126">
        <f t="shared" si="10"/>
        <v>0.050251256281407</v>
      </c>
    </row>
    <row r="1086" ht="20.1" customHeight="1" spans="1:4">
      <c r="A1086" s="129" t="s">
        <v>845</v>
      </c>
      <c r="B1086" s="125">
        <v>458</v>
      </c>
      <c r="C1086" s="125">
        <v>479</v>
      </c>
      <c r="D1086" s="126">
        <f t="shared" si="10"/>
        <v>0.0458515283842795</v>
      </c>
    </row>
    <row r="1087" ht="20.1" customHeight="1" spans="1:4">
      <c r="A1087" s="129" t="s">
        <v>846</v>
      </c>
      <c r="B1087" s="125"/>
      <c r="C1087" s="125"/>
      <c r="D1087" s="126"/>
    </row>
    <row r="1088" ht="20.1" customHeight="1" spans="1:4">
      <c r="A1088" s="129" t="s">
        <v>847</v>
      </c>
      <c r="B1088" s="125"/>
      <c r="C1088" s="125"/>
      <c r="D1088" s="126"/>
    </row>
    <row r="1089" ht="20.1" customHeight="1" spans="1:4">
      <c r="A1089" s="129" t="s">
        <v>1069</v>
      </c>
      <c r="B1089" s="125"/>
      <c r="C1089" s="125"/>
      <c r="D1089" s="126"/>
    </row>
    <row r="1090" ht="20.1" customHeight="1" spans="1:4">
      <c r="A1090" s="129" t="s">
        <v>1070</v>
      </c>
      <c r="B1090" s="125">
        <v>537</v>
      </c>
      <c r="C1090" s="125">
        <v>566</v>
      </c>
      <c r="D1090" s="126">
        <f t="shared" si="10"/>
        <v>0.054003724394786</v>
      </c>
    </row>
    <row r="1091" ht="20.1" customHeight="1" spans="1:4">
      <c r="A1091" s="129" t="s">
        <v>1071</v>
      </c>
      <c r="B1091" s="125">
        <f>SUM(B1092:B1097)</f>
        <v>0</v>
      </c>
      <c r="C1091" s="125">
        <f>SUM(C1092:C1097)</f>
        <v>0</v>
      </c>
      <c r="D1091" s="126"/>
    </row>
    <row r="1092" ht="20.1" customHeight="1" spans="1:4">
      <c r="A1092" s="129" t="s">
        <v>845</v>
      </c>
      <c r="B1092" s="125"/>
      <c r="C1092" s="125"/>
      <c r="D1092" s="126"/>
    </row>
    <row r="1093" ht="20.1" customHeight="1" spans="1:4">
      <c r="A1093" s="129" t="s">
        <v>846</v>
      </c>
      <c r="B1093" s="125"/>
      <c r="C1093" s="125"/>
      <c r="D1093" s="126"/>
    </row>
    <row r="1094" ht="20.1" customHeight="1" spans="1:4">
      <c r="A1094" s="129" t="s">
        <v>847</v>
      </c>
      <c r="B1094" s="125"/>
      <c r="C1094" s="125"/>
      <c r="D1094" s="126"/>
    </row>
    <row r="1095" ht="20.1" customHeight="1" spans="1:4">
      <c r="A1095" s="129" t="s">
        <v>1072</v>
      </c>
      <c r="B1095" s="125"/>
      <c r="C1095" s="125"/>
      <c r="D1095" s="126"/>
    </row>
    <row r="1096" ht="20.1" customHeight="1" spans="1:4">
      <c r="A1096" s="129" t="s">
        <v>1073</v>
      </c>
      <c r="B1096" s="125"/>
      <c r="C1096" s="125"/>
      <c r="D1096" s="126"/>
    </row>
    <row r="1097" ht="20.1" customHeight="1" spans="1:4">
      <c r="A1097" s="129" t="s">
        <v>1074</v>
      </c>
      <c r="B1097" s="125"/>
      <c r="C1097" s="125"/>
      <c r="D1097" s="126"/>
    </row>
    <row r="1098" ht="20.1" customHeight="1" spans="1:4">
      <c r="A1098" s="129" t="s">
        <v>1075</v>
      </c>
      <c r="B1098" s="125">
        <f>SUM(B1099:B1104)</f>
        <v>570</v>
      </c>
      <c r="C1098" s="125">
        <f>SUM(C1099:C1104)</f>
        <v>558</v>
      </c>
      <c r="D1098" s="126">
        <f>C1098/B1098-1</f>
        <v>-0.0210526315789473</v>
      </c>
    </row>
    <row r="1099" ht="20.1" customHeight="1" spans="1:4">
      <c r="A1099" s="129" t="s">
        <v>1076</v>
      </c>
      <c r="B1099" s="125"/>
      <c r="C1099" s="125"/>
      <c r="D1099" s="126"/>
    </row>
    <row r="1100" ht="20.1" customHeight="1" spans="1:4">
      <c r="A1100" s="129" t="s">
        <v>1077</v>
      </c>
      <c r="B1100" s="125"/>
      <c r="C1100" s="125"/>
      <c r="D1100" s="126"/>
    </row>
    <row r="1101" ht="20.1" customHeight="1" spans="1:4">
      <c r="A1101" s="129" t="s">
        <v>1078</v>
      </c>
      <c r="B1101" s="125"/>
      <c r="C1101" s="125"/>
      <c r="D1101" s="126"/>
    </row>
    <row r="1102" ht="20.1" customHeight="1" spans="1:4">
      <c r="A1102" s="129" t="s">
        <v>1079</v>
      </c>
      <c r="B1102" s="125"/>
      <c r="C1102" s="125"/>
      <c r="D1102" s="126"/>
    </row>
    <row r="1103" ht="20.1" customHeight="1" spans="1:4">
      <c r="A1103" s="129" t="s">
        <v>1080</v>
      </c>
      <c r="B1103" s="125"/>
      <c r="C1103" s="125"/>
      <c r="D1103" s="126"/>
    </row>
    <row r="1104" ht="20.1" customHeight="1" spans="1:4">
      <c r="A1104" s="129" t="s">
        <v>1081</v>
      </c>
      <c r="B1104" s="125">
        <v>570</v>
      </c>
      <c r="C1104" s="125">
        <v>558</v>
      </c>
      <c r="D1104" s="126">
        <f>C1104/B1104-1</f>
        <v>-0.0210526315789473</v>
      </c>
    </row>
    <row r="1105" ht="20.1" customHeight="1" spans="1:4">
      <c r="A1105" s="129" t="s">
        <v>1082</v>
      </c>
      <c r="B1105" s="125">
        <f>B1106+B1116+B1123+B1129</f>
        <v>0</v>
      </c>
      <c r="C1105" s="125">
        <f>C1106+C1116+C1123+C1129</f>
        <v>0</v>
      </c>
      <c r="D1105" s="126"/>
    </row>
    <row r="1106" ht="20.1" customHeight="1" spans="1:4">
      <c r="A1106" s="129" t="s">
        <v>1083</v>
      </c>
      <c r="B1106" s="125">
        <f>SUM(B1107:B1115)</f>
        <v>0</v>
      </c>
      <c r="C1106" s="125">
        <f>SUM(C1107:C1115)</f>
        <v>0</v>
      </c>
      <c r="D1106" s="126"/>
    </row>
    <row r="1107" ht="20.1" customHeight="1" spans="1:4">
      <c r="A1107" s="129" t="s">
        <v>845</v>
      </c>
      <c r="B1107" s="125"/>
      <c r="C1107" s="125"/>
      <c r="D1107" s="126"/>
    </row>
    <row r="1108" ht="20.1" customHeight="1" spans="1:4">
      <c r="A1108" s="129" t="s">
        <v>846</v>
      </c>
      <c r="B1108" s="125"/>
      <c r="C1108" s="125"/>
      <c r="D1108" s="126"/>
    </row>
    <row r="1109" ht="20.1" customHeight="1" spans="1:4">
      <c r="A1109" s="129" t="s">
        <v>847</v>
      </c>
      <c r="B1109" s="125"/>
      <c r="C1109" s="125"/>
      <c r="D1109" s="126"/>
    </row>
    <row r="1110" ht="20.1" customHeight="1" spans="1:4">
      <c r="A1110" s="129" t="s">
        <v>1084</v>
      </c>
      <c r="B1110" s="125"/>
      <c r="C1110" s="125"/>
      <c r="D1110" s="126"/>
    </row>
    <row r="1111" ht="20.1" customHeight="1" spans="1:4">
      <c r="A1111" s="129" t="s">
        <v>1085</v>
      </c>
      <c r="B1111" s="125"/>
      <c r="C1111" s="125"/>
      <c r="D1111" s="126"/>
    </row>
    <row r="1112" ht="20.1" customHeight="1" spans="1:4">
      <c r="A1112" s="129" t="s">
        <v>1086</v>
      </c>
      <c r="B1112" s="125"/>
      <c r="C1112" s="125"/>
      <c r="D1112" s="126"/>
    </row>
    <row r="1113" ht="20.1" customHeight="1" spans="1:4">
      <c r="A1113" s="129" t="s">
        <v>1087</v>
      </c>
      <c r="B1113" s="125"/>
      <c r="C1113" s="125"/>
      <c r="D1113" s="126"/>
    </row>
    <row r="1114" ht="20.1" customHeight="1" spans="1:4">
      <c r="A1114" s="129" t="s">
        <v>865</v>
      </c>
      <c r="B1114" s="125"/>
      <c r="C1114" s="125"/>
      <c r="D1114" s="126"/>
    </row>
    <row r="1115" ht="20.1" customHeight="1" spans="1:4">
      <c r="A1115" s="129" t="s">
        <v>1088</v>
      </c>
      <c r="B1115" s="125"/>
      <c r="C1115" s="125"/>
      <c r="D1115" s="126"/>
    </row>
    <row r="1116" ht="20.1" customHeight="1" spans="1:4">
      <c r="A1116" s="129" t="s">
        <v>1089</v>
      </c>
      <c r="B1116" s="125">
        <f>SUM(B1117:B1122)</f>
        <v>0</v>
      </c>
      <c r="C1116" s="125">
        <f>SUM(C1117:C1122)</f>
        <v>0</v>
      </c>
      <c r="D1116" s="126"/>
    </row>
    <row r="1117" ht="20.1" customHeight="1" spans="1:4">
      <c r="A1117" s="129" t="s">
        <v>845</v>
      </c>
      <c r="B1117" s="125"/>
      <c r="C1117" s="125"/>
      <c r="D1117" s="126"/>
    </row>
    <row r="1118" ht="20.1" customHeight="1" spans="1:4">
      <c r="A1118" s="129" t="s">
        <v>846</v>
      </c>
      <c r="B1118" s="125"/>
      <c r="C1118" s="125"/>
      <c r="D1118" s="126"/>
    </row>
    <row r="1119" ht="20.1" customHeight="1" spans="1:4">
      <c r="A1119" s="129" t="s">
        <v>847</v>
      </c>
      <c r="B1119" s="125"/>
      <c r="C1119" s="125"/>
      <c r="D1119" s="126"/>
    </row>
    <row r="1120" ht="20.1" customHeight="1" spans="1:4">
      <c r="A1120" s="129" t="s">
        <v>1090</v>
      </c>
      <c r="B1120" s="125"/>
      <c r="C1120" s="125"/>
      <c r="D1120" s="126"/>
    </row>
    <row r="1121" ht="20.1" customHeight="1" spans="1:4">
      <c r="A1121" s="129" t="s">
        <v>1091</v>
      </c>
      <c r="B1121" s="125"/>
      <c r="C1121" s="125"/>
      <c r="D1121" s="126"/>
    </row>
    <row r="1122" ht="20.1" customHeight="1" spans="1:4">
      <c r="A1122" s="129" t="s">
        <v>1092</v>
      </c>
      <c r="B1122" s="125"/>
      <c r="C1122" s="125"/>
      <c r="D1122" s="126"/>
    </row>
    <row r="1123" ht="20.1" customHeight="1" spans="1:4">
      <c r="A1123" s="129" t="s">
        <v>1093</v>
      </c>
      <c r="B1123" s="125">
        <f>SUM(B1124:B1128)</f>
        <v>0</v>
      </c>
      <c r="C1123" s="125">
        <f>SUM(C1124:C1128)</f>
        <v>0</v>
      </c>
      <c r="D1123" s="126"/>
    </row>
    <row r="1124" ht="20.1" customHeight="1" spans="1:4">
      <c r="A1124" s="129" t="s">
        <v>845</v>
      </c>
      <c r="B1124" s="125"/>
      <c r="C1124" s="125"/>
      <c r="D1124" s="126"/>
    </row>
    <row r="1125" ht="20.1" customHeight="1" spans="1:4">
      <c r="A1125" s="129" t="s">
        <v>846</v>
      </c>
      <c r="B1125" s="125"/>
      <c r="C1125" s="125"/>
      <c r="D1125" s="126"/>
    </row>
    <row r="1126" ht="20.1" customHeight="1" spans="1:4">
      <c r="A1126" s="129" t="s">
        <v>847</v>
      </c>
      <c r="B1126" s="125"/>
      <c r="C1126" s="125"/>
      <c r="D1126" s="126"/>
    </row>
    <row r="1127" ht="20.1" customHeight="1" spans="1:4">
      <c r="A1127" s="129" t="s">
        <v>1094</v>
      </c>
      <c r="B1127" s="125"/>
      <c r="C1127" s="125"/>
      <c r="D1127" s="126"/>
    </row>
    <row r="1128" ht="20.1" customHeight="1" spans="1:4">
      <c r="A1128" s="129" t="s">
        <v>1095</v>
      </c>
      <c r="B1128" s="125"/>
      <c r="C1128" s="125"/>
      <c r="D1128" s="126"/>
    </row>
    <row r="1129" ht="20.1" customHeight="1" spans="1:4">
      <c r="A1129" s="129" t="s">
        <v>1096</v>
      </c>
      <c r="B1129" s="125"/>
      <c r="C1129" s="125"/>
      <c r="D1129" s="126"/>
    </row>
    <row r="1130" ht="20.1" customHeight="1" spans="1:4">
      <c r="A1130" s="129" t="s">
        <v>1097</v>
      </c>
      <c r="B1130" s="125"/>
      <c r="C1130" s="125"/>
      <c r="D1130" s="126"/>
    </row>
    <row r="1131" ht="20.1" customHeight="1" spans="1:4">
      <c r="A1131" s="129" t="s">
        <v>1098</v>
      </c>
      <c r="B1131" s="125"/>
      <c r="C1131" s="125"/>
      <c r="D1131" s="126"/>
    </row>
    <row r="1132" ht="20.1" customHeight="1" spans="1:4">
      <c r="A1132" s="129" t="s">
        <v>1099</v>
      </c>
      <c r="B1132" s="125"/>
      <c r="C1132" s="125"/>
      <c r="D1132" s="126"/>
    </row>
    <row r="1133" ht="20.1" customHeight="1" spans="1:4">
      <c r="A1133" s="129" t="s">
        <v>1100</v>
      </c>
      <c r="B1133" s="125"/>
      <c r="C1133" s="125"/>
      <c r="D1133" s="126"/>
    </row>
    <row r="1134" ht="20.1" customHeight="1" spans="1:4">
      <c r="A1134" s="129" t="s">
        <v>845</v>
      </c>
      <c r="B1134" s="125"/>
      <c r="C1134" s="125"/>
      <c r="D1134" s="126"/>
    </row>
    <row r="1135" ht="20.1" customHeight="1" spans="1:4">
      <c r="A1135" s="129" t="s">
        <v>846</v>
      </c>
      <c r="B1135" s="125"/>
      <c r="C1135" s="125"/>
      <c r="D1135" s="126"/>
    </row>
    <row r="1136" ht="20.1" customHeight="1" spans="1:4">
      <c r="A1136" s="129" t="s">
        <v>847</v>
      </c>
      <c r="B1136" s="125"/>
      <c r="C1136" s="125"/>
      <c r="D1136" s="126"/>
    </row>
    <row r="1137" ht="20.1" customHeight="1" spans="1:4">
      <c r="A1137" s="129" t="s">
        <v>1101</v>
      </c>
      <c r="B1137" s="125"/>
      <c r="C1137" s="125"/>
      <c r="D1137" s="126"/>
    </row>
    <row r="1138" ht="20.1" customHeight="1" spans="1:4">
      <c r="A1138" s="129" t="s">
        <v>865</v>
      </c>
      <c r="B1138" s="125"/>
      <c r="C1138" s="125"/>
      <c r="D1138" s="126"/>
    </row>
    <row r="1139" ht="20.1" customHeight="1" spans="1:4">
      <c r="A1139" s="129" t="s">
        <v>1102</v>
      </c>
      <c r="B1139" s="125"/>
      <c r="C1139" s="125"/>
      <c r="D1139" s="126"/>
    </row>
    <row r="1140" ht="20.1" customHeight="1" spans="1:4">
      <c r="A1140" s="129" t="s">
        <v>1103</v>
      </c>
      <c r="B1140" s="125"/>
      <c r="C1140" s="125"/>
      <c r="D1140" s="126"/>
    </row>
    <row r="1141" ht="20.1" customHeight="1" spans="1:4">
      <c r="A1141" s="129" t="s">
        <v>1104</v>
      </c>
      <c r="B1141" s="125"/>
      <c r="C1141" s="125"/>
      <c r="D1141" s="126"/>
    </row>
    <row r="1142" ht="20.1" customHeight="1" spans="1:4">
      <c r="A1142" s="129" t="s">
        <v>1105</v>
      </c>
      <c r="B1142" s="125"/>
      <c r="C1142" s="125"/>
      <c r="D1142" s="126"/>
    </row>
    <row r="1143" ht="20.1" customHeight="1" spans="1:4">
      <c r="A1143" s="129" t="s">
        <v>1106</v>
      </c>
      <c r="B1143" s="125"/>
      <c r="C1143" s="125"/>
      <c r="D1143" s="126"/>
    </row>
    <row r="1144" ht="20.1" customHeight="1" spans="1:4">
      <c r="A1144" s="129" t="s">
        <v>1107</v>
      </c>
      <c r="B1144" s="125"/>
      <c r="C1144" s="125"/>
      <c r="D1144" s="126"/>
    </row>
    <row r="1145" ht="20.1" customHeight="1" spans="1:4">
      <c r="A1145" s="129" t="s">
        <v>1108</v>
      </c>
      <c r="B1145" s="125"/>
      <c r="C1145" s="125"/>
      <c r="D1145" s="126"/>
    </row>
    <row r="1146" ht="20.1" customHeight="1" spans="1:4">
      <c r="A1146" s="129" t="s">
        <v>1109</v>
      </c>
      <c r="B1146" s="125"/>
      <c r="C1146" s="125"/>
      <c r="D1146" s="126"/>
    </row>
    <row r="1147" ht="20.1" customHeight="1" spans="1:4">
      <c r="A1147" s="129" t="s">
        <v>1110</v>
      </c>
      <c r="B1147" s="125"/>
      <c r="C1147" s="125"/>
      <c r="D1147" s="126"/>
    </row>
    <row r="1148" ht="20.1" customHeight="1" spans="1:4">
      <c r="A1148" s="129" t="s">
        <v>1111</v>
      </c>
      <c r="B1148" s="125"/>
      <c r="C1148" s="125"/>
      <c r="D1148" s="126"/>
    </row>
    <row r="1149" ht="20.1" customHeight="1" spans="1:4">
      <c r="A1149" s="129" t="s">
        <v>1112</v>
      </c>
      <c r="B1149" s="125"/>
      <c r="C1149" s="125"/>
      <c r="D1149" s="126"/>
    </row>
    <row r="1150" ht="20.1" customHeight="1" spans="1:4">
      <c r="A1150" s="129" t="s">
        <v>1113</v>
      </c>
      <c r="B1150" s="125"/>
      <c r="C1150" s="125"/>
      <c r="D1150" s="126"/>
    </row>
    <row r="1151" ht="20.1" customHeight="1" spans="1:4">
      <c r="A1151" s="129" t="s">
        <v>1114</v>
      </c>
      <c r="B1151" s="125"/>
      <c r="C1151" s="125"/>
      <c r="D1151" s="126"/>
    </row>
    <row r="1152" ht="20.1" customHeight="1" spans="1:4">
      <c r="A1152" s="129" t="s">
        <v>1115</v>
      </c>
      <c r="B1152" s="125"/>
      <c r="C1152" s="125"/>
      <c r="D1152" s="126"/>
    </row>
    <row r="1153" ht="20.1" customHeight="1" spans="1:4">
      <c r="A1153" s="129" t="s">
        <v>864</v>
      </c>
      <c r="B1153" s="125"/>
      <c r="C1153" s="125"/>
      <c r="D1153" s="126"/>
    </row>
    <row r="1154" ht="20.1" customHeight="1" spans="1:4">
      <c r="A1154" s="129" t="s">
        <v>1116</v>
      </c>
      <c r="B1154" s="125"/>
      <c r="C1154" s="125"/>
      <c r="D1154" s="126"/>
    </row>
    <row r="1155" ht="20.1" customHeight="1" spans="1:4">
      <c r="A1155" s="129" t="s">
        <v>1117</v>
      </c>
      <c r="B1155" s="125"/>
      <c r="C1155" s="125"/>
      <c r="D1155" s="126"/>
    </row>
    <row r="1156" ht="20.1" customHeight="1" spans="1:4">
      <c r="A1156" s="129" t="s">
        <v>1118</v>
      </c>
      <c r="B1156" s="125"/>
      <c r="C1156" s="125"/>
      <c r="D1156" s="126"/>
    </row>
    <row r="1157" ht="20.1" customHeight="1" spans="1:4">
      <c r="A1157" s="129" t="s">
        <v>1119</v>
      </c>
      <c r="B1157" s="125">
        <f>SUM(B1158,B1198,B1207,B1220,B1234)</f>
        <v>70</v>
      </c>
      <c r="C1157" s="125">
        <f>SUM(C1158,C1198,C1207,C1220,C1234)</f>
        <v>230</v>
      </c>
      <c r="D1157" s="126">
        <f>C1157/B1157-1</f>
        <v>2.28571428571429</v>
      </c>
    </row>
    <row r="1158" ht="20.1" customHeight="1" spans="1:4">
      <c r="A1158" s="129" t="s">
        <v>1120</v>
      </c>
      <c r="B1158" s="125">
        <f>SUM(B1159:B1178)</f>
        <v>70</v>
      </c>
      <c r="C1158" s="125">
        <f>SUM(C1159:C1178)</f>
        <v>230</v>
      </c>
      <c r="D1158" s="126">
        <f t="shared" ref="D1158:D1178" si="11">C1158/B1158-1</f>
        <v>2.28571428571429</v>
      </c>
    </row>
    <row r="1159" ht="20.1" customHeight="1" spans="1:4">
      <c r="A1159" s="129" t="s">
        <v>845</v>
      </c>
      <c r="B1159" s="125"/>
      <c r="C1159" s="125"/>
      <c r="D1159" s="126"/>
    </row>
    <row r="1160" ht="20.1" customHeight="1" spans="1:4">
      <c r="A1160" s="129" t="s">
        <v>846</v>
      </c>
      <c r="B1160" s="125"/>
      <c r="C1160" s="125"/>
      <c r="D1160" s="126"/>
    </row>
    <row r="1161" ht="20.1" customHeight="1" spans="1:4">
      <c r="A1161" s="129" t="s">
        <v>847</v>
      </c>
      <c r="B1161" s="125"/>
      <c r="C1161" s="125"/>
      <c r="D1161" s="126"/>
    </row>
    <row r="1162" ht="20.1" customHeight="1" spans="1:4">
      <c r="A1162" s="129" t="s">
        <v>1121</v>
      </c>
      <c r="B1162" s="125"/>
      <c r="C1162" s="125"/>
      <c r="D1162" s="126"/>
    </row>
    <row r="1163" ht="20.1" customHeight="1" spans="1:4">
      <c r="A1163" s="129" t="s">
        <v>1122</v>
      </c>
      <c r="B1163" s="125"/>
      <c r="C1163" s="125"/>
      <c r="D1163" s="126"/>
    </row>
    <row r="1164" ht="20.1" customHeight="1" spans="1:4">
      <c r="A1164" s="129" t="s">
        <v>1123</v>
      </c>
      <c r="B1164" s="125"/>
      <c r="C1164" s="125"/>
      <c r="D1164" s="126"/>
    </row>
    <row r="1165" ht="20.1" customHeight="1" spans="1:4">
      <c r="A1165" s="129" t="s">
        <v>1124</v>
      </c>
      <c r="B1165" s="125"/>
      <c r="C1165" s="125"/>
      <c r="D1165" s="126"/>
    </row>
    <row r="1166" ht="20.1" customHeight="1" spans="1:4">
      <c r="A1166" s="129" t="s">
        <v>1125</v>
      </c>
      <c r="B1166" s="125"/>
      <c r="C1166" s="125"/>
      <c r="D1166" s="126"/>
    </row>
    <row r="1167" ht="20.1" customHeight="1" spans="1:4">
      <c r="A1167" s="129" t="s">
        <v>1126</v>
      </c>
      <c r="B1167" s="125"/>
      <c r="C1167" s="125"/>
      <c r="D1167" s="126"/>
    </row>
    <row r="1168" ht="20.1" customHeight="1" spans="1:4">
      <c r="A1168" s="129" t="s">
        <v>1127</v>
      </c>
      <c r="B1168" s="125"/>
      <c r="C1168" s="125"/>
      <c r="D1168" s="126"/>
    </row>
    <row r="1169" ht="20.1" customHeight="1" spans="1:4">
      <c r="A1169" s="129" t="s">
        <v>1128</v>
      </c>
      <c r="B1169" s="125"/>
      <c r="C1169" s="125"/>
      <c r="D1169" s="126"/>
    </row>
    <row r="1170" ht="20.1" customHeight="1" spans="1:4">
      <c r="A1170" s="129" t="s">
        <v>1129</v>
      </c>
      <c r="B1170" s="125"/>
      <c r="C1170" s="125"/>
      <c r="D1170" s="126"/>
    </row>
    <row r="1171" ht="20.1" customHeight="1" spans="1:4">
      <c r="A1171" s="129" t="s">
        <v>1130</v>
      </c>
      <c r="B1171" s="125"/>
      <c r="C1171" s="125"/>
      <c r="D1171" s="126"/>
    </row>
    <row r="1172" ht="20.1" customHeight="1" spans="1:4">
      <c r="A1172" s="129" t="s">
        <v>1131</v>
      </c>
      <c r="B1172" s="125"/>
      <c r="C1172" s="125"/>
      <c r="D1172" s="126"/>
    </row>
    <row r="1173" ht="20.1" customHeight="1" spans="1:4">
      <c r="A1173" s="129" t="s">
        <v>1132</v>
      </c>
      <c r="B1173" s="125"/>
      <c r="C1173" s="125"/>
      <c r="D1173" s="126"/>
    </row>
    <row r="1174" ht="20.1" customHeight="1" spans="1:4">
      <c r="A1174" s="129" t="s">
        <v>1133</v>
      </c>
      <c r="B1174" s="125"/>
      <c r="C1174" s="125"/>
      <c r="D1174" s="126"/>
    </row>
    <row r="1175" ht="20.1" customHeight="1" spans="1:4">
      <c r="A1175" s="129" t="s">
        <v>1134</v>
      </c>
      <c r="B1175" s="125"/>
      <c r="C1175" s="125"/>
      <c r="D1175" s="126"/>
    </row>
    <row r="1176" ht="20.1" customHeight="1" spans="1:4">
      <c r="A1176" s="129" t="s">
        <v>1135</v>
      </c>
      <c r="B1176" s="125"/>
      <c r="C1176" s="125"/>
      <c r="D1176" s="126"/>
    </row>
    <row r="1177" ht="20.1" customHeight="1" spans="1:4">
      <c r="A1177" s="129" t="s">
        <v>865</v>
      </c>
      <c r="B1177" s="125"/>
      <c r="C1177" s="125"/>
      <c r="D1177" s="126"/>
    </row>
    <row r="1178" ht="20.1" customHeight="1" spans="1:4">
      <c r="A1178" s="129" t="s">
        <v>1136</v>
      </c>
      <c r="B1178" s="125">
        <v>70</v>
      </c>
      <c r="C1178" s="125">
        <v>230</v>
      </c>
      <c r="D1178" s="126">
        <f t="shared" si="11"/>
        <v>2.28571428571429</v>
      </c>
    </row>
    <row r="1179" ht="20.1" customHeight="1" spans="1:4">
      <c r="A1179" s="129" t="s">
        <v>1137</v>
      </c>
      <c r="B1179" s="125"/>
      <c r="C1179" s="125"/>
      <c r="D1179" s="126"/>
    </row>
    <row r="1180" ht="20.1" customHeight="1" spans="1:4">
      <c r="A1180" s="129" t="s">
        <v>845</v>
      </c>
      <c r="B1180" s="125"/>
      <c r="C1180" s="125"/>
      <c r="D1180" s="126"/>
    </row>
    <row r="1181" ht="20.1" customHeight="1" spans="1:4">
      <c r="A1181" s="129" t="s">
        <v>846</v>
      </c>
      <c r="B1181" s="125"/>
      <c r="C1181" s="125"/>
      <c r="D1181" s="126"/>
    </row>
    <row r="1182" ht="20.1" customHeight="1" spans="1:4">
      <c r="A1182" s="129" t="s">
        <v>847</v>
      </c>
      <c r="B1182" s="125"/>
      <c r="C1182" s="125"/>
      <c r="D1182" s="126"/>
    </row>
    <row r="1183" ht="20.1" customHeight="1" spans="1:4">
      <c r="A1183" s="129" t="s">
        <v>1138</v>
      </c>
      <c r="B1183" s="125"/>
      <c r="C1183" s="125"/>
      <c r="D1183" s="126"/>
    </row>
    <row r="1184" ht="20.1" customHeight="1" spans="1:4">
      <c r="A1184" s="129" t="s">
        <v>1139</v>
      </c>
      <c r="B1184" s="125"/>
      <c r="C1184" s="125"/>
      <c r="D1184" s="126"/>
    </row>
    <row r="1185" ht="20.1" customHeight="1" spans="1:4">
      <c r="A1185" s="129" t="s">
        <v>1140</v>
      </c>
      <c r="B1185" s="125"/>
      <c r="C1185" s="125"/>
      <c r="D1185" s="126"/>
    </row>
    <row r="1186" ht="20.1" customHeight="1" spans="1:4">
      <c r="A1186" s="129" t="s">
        <v>1141</v>
      </c>
      <c r="B1186" s="125"/>
      <c r="C1186" s="125"/>
      <c r="D1186" s="126"/>
    </row>
    <row r="1187" ht="20.1" customHeight="1" spans="1:4">
      <c r="A1187" s="129" t="s">
        <v>1142</v>
      </c>
      <c r="B1187" s="125"/>
      <c r="C1187" s="125"/>
      <c r="D1187" s="126"/>
    </row>
    <row r="1188" ht="20.1" customHeight="1" spans="1:4">
      <c r="A1188" s="129" t="s">
        <v>1143</v>
      </c>
      <c r="B1188" s="125"/>
      <c r="C1188" s="125"/>
      <c r="D1188" s="126"/>
    </row>
    <row r="1189" ht="20.1" customHeight="1" spans="1:4">
      <c r="A1189" s="129" t="s">
        <v>1144</v>
      </c>
      <c r="B1189" s="125"/>
      <c r="C1189" s="125"/>
      <c r="D1189" s="126"/>
    </row>
    <row r="1190" ht="20.1" customHeight="1" spans="1:4">
      <c r="A1190" s="129" t="s">
        <v>1145</v>
      </c>
      <c r="B1190" s="125"/>
      <c r="C1190" s="125"/>
      <c r="D1190" s="126"/>
    </row>
    <row r="1191" ht="20.1" customHeight="1" spans="1:4">
      <c r="A1191" s="129" t="s">
        <v>1146</v>
      </c>
      <c r="B1191" s="125"/>
      <c r="C1191" s="125"/>
      <c r="D1191" s="126"/>
    </row>
    <row r="1192" ht="20.1" customHeight="1" spans="1:4">
      <c r="A1192" s="129" t="s">
        <v>1147</v>
      </c>
      <c r="B1192" s="125"/>
      <c r="C1192" s="125"/>
      <c r="D1192" s="126"/>
    </row>
    <row r="1193" ht="20.1" customHeight="1" spans="1:4">
      <c r="A1193" s="129" t="s">
        <v>1148</v>
      </c>
      <c r="B1193" s="125"/>
      <c r="C1193" s="125"/>
      <c r="D1193" s="126"/>
    </row>
    <row r="1194" ht="20.1" customHeight="1" spans="1:4">
      <c r="A1194" s="129" t="s">
        <v>1149</v>
      </c>
      <c r="B1194" s="125"/>
      <c r="C1194" s="125"/>
      <c r="D1194" s="126"/>
    </row>
    <row r="1195" ht="20.1" customHeight="1" spans="1:4">
      <c r="A1195" s="129" t="s">
        <v>1150</v>
      </c>
      <c r="B1195" s="125"/>
      <c r="C1195" s="125"/>
      <c r="D1195" s="126"/>
    </row>
    <row r="1196" ht="20.1" customHeight="1" spans="1:4">
      <c r="A1196" s="129" t="s">
        <v>1151</v>
      </c>
      <c r="B1196" s="125"/>
      <c r="C1196" s="125"/>
      <c r="D1196" s="126"/>
    </row>
    <row r="1197" ht="20.1" customHeight="1" spans="1:4">
      <c r="A1197" s="129" t="s">
        <v>1152</v>
      </c>
      <c r="B1197" s="125"/>
      <c r="C1197" s="125"/>
      <c r="D1197" s="126"/>
    </row>
    <row r="1198" ht="20.1" customHeight="1" spans="1:4">
      <c r="A1198" s="129" t="s">
        <v>865</v>
      </c>
      <c r="B1198" s="125"/>
      <c r="C1198" s="125"/>
      <c r="D1198" s="126"/>
    </row>
    <row r="1199" ht="20.1" customHeight="1" spans="1:4">
      <c r="A1199" s="129" t="s">
        <v>1153</v>
      </c>
      <c r="B1199" s="125"/>
      <c r="C1199" s="125"/>
      <c r="D1199" s="126"/>
    </row>
    <row r="1200" ht="20.1" customHeight="1" spans="1:4">
      <c r="A1200" s="129" t="s">
        <v>1154</v>
      </c>
      <c r="B1200" s="125"/>
      <c r="C1200" s="125"/>
      <c r="D1200" s="126"/>
    </row>
    <row r="1201" ht="20.1" customHeight="1" spans="1:4">
      <c r="A1201" s="129" t="s">
        <v>845</v>
      </c>
      <c r="B1201" s="125"/>
      <c r="C1201" s="125"/>
      <c r="D1201" s="126"/>
    </row>
    <row r="1202" ht="20.1" customHeight="1" spans="1:4">
      <c r="A1202" s="129" t="s">
        <v>846</v>
      </c>
      <c r="B1202" s="125"/>
      <c r="C1202" s="125"/>
      <c r="D1202" s="126"/>
    </row>
    <row r="1203" ht="20.1" customHeight="1" spans="1:4">
      <c r="A1203" s="129" t="s">
        <v>847</v>
      </c>
      <c r="B1203" s="125"/>
      <c r="C1203" s="125"/>
      <c r="D1203" s="126"/>
    </row>
    <row r="1204" ht="20.1" customHeight="1" spans="1:4">
      <c r="A1204" s="129" t="s">
        <v>1155</v>
      </c>
      <c r="B1204" s="125"/>
      <c r="C1204" s="125"/>
      <c r="D1204" s="126"/>
    </row>
    <row r="1205" ht="20.1" customHeight="1" spans="1:4">
      <c r="A1205" s="129" t="s">
        <v>1156</v>
      </c>
      <c r="B1205" s="125"/>
      <c r="C1205" s="125"/>
      <c r="D1205" s="126"/>
    </row>
    <row r="1206" ht="20.1" customHeight="1" spans="1:4">
      <c r="A1206" s="129" t="s">
        <v>1157</v>
      </c>
      <c r="B1206" s="125"/>
      <c r="C1206" s="125"/>
      <c r="D1206" s="126"/>
    </row>
    <row r="1207" ht="20.1" customHeight="1" spans="1:4">
      <c r="A1207" s="129" t="s">
        <v>865</v>
      </c>
      <c r="B1207" s="125"/>
      <c r="C1207" s="125"/>
      <c r="D1207" s="126"/>
    </row>
    <row r="1208" ht="20.1" customHeight="1" spans="1:4">
      <c r="A1208" s="129" t="s">
        <v>1158</v>
      </c>
      <c r="B1208" s="125"/>
      <c r="C1208" s="125"/>
      <c r="D1208" s="126"/>
    </row>
    <row r="1209" ht="20.1" customHeight="1" spans="1:4">
      <c r="A1209" s="129" t="s">
        <v>1159</v>
      </c>
      <c r="B1209" s="125"/>
      <c r="C1209" s="125"/>
      <c r="D1209" s="126"/>
    </row>
    <row r="1210" ht="20.1" customHeight="1" spans="1:4">
      <c r="A1210" s="129" t="s">
        <v>845</v>
      </c>
      <c r="B1210" s="125"/>
      <c r="C1210" s="125"/>
      <c r="D1210" s="126"/>
    </row>
    <row r="1211" ht="20.1" customHeight="1" spans="1:4">
      <c r="A1211" s="129" t="s">
        <v>846</v>
      </c>
      <c r="B1211" s="125"/>
      <c r="C1211" s="125"/>
      <c r="D1211" s="126"/>
    </row>
    <row r="1212" ht="20.1" customHeight="1" spans="1:4">
      <c r="A1212" s="129" t="s">
        <v>847</v>
      </c>
      <c r="B1212" s="125"/>
      <c r="C1212" s="125"/>
      <c r="D1212" s="126"/>
    </row>
    <row r="1213" ht="20.1" customHeight="1" spans="1:4">
      <c r="A1213" s="129" t="s">
        <v>1160</v>
      </c>
      <c r="B1213" s="125"/>
      <c r="C1213" s="125"/>
      <c r="D1213" s="126"/>
    </row>
    <row r="1214" ht="20.1" customHeight="1" spans="1:4">
      <c r="A1214" s="129" t="s">
        <v>1161</v>
      </c>
      <c r="B1214" s="125"/>
      <c r="C1214" s="125"/>
      <c r="D1214" s="126"/>
    </row>
    <row r="1215" ht="20.1" customHeight="1" spans="1:4">
      <c r="A1215" s="129" t="s">
        <v>1162</v>
      </c>
      <c r="B1215" s="125"/>
      <c r="C1215" s="125"/>
      <c r="D1215" s="126"/>
    </row>
    <row r="1216" ht="20.1" customHeight="1" spans="1:4">
      <c r="A1216" s="129" t="s">
        <v>1163</v>
      </c>
      <c r="B1216" s="125"/>
      <c r="C1216" s="125"/>
      <c r="D1216" s="126"/>
    </row>
    <row r="1217" ht="20.1" customHeight="1" spans="1:4">
      <c r="A1217" s="129" t="s">
        <v>1164</v>
      </c>
      <c r="B1217" s="125"/>
      <c r="C1217" s="125"/>
      <c r="D1217" s="126"/>
    </row>
    <row r="1218" ht="20.1" customHeight="1" spans="1:4">
      <c r="A1218" s="129" t="s">
        <v>1165</v>
      </c>
      <c r="B1218" s="125"/>
      <c r="C1218" s="125"/>
      <c r="D1218" s="126"/>
    </row>
    <row r="1219" ht="20.1" customHeight="1" spans="1:4">
      <c r="A1219" s="129" t="s">
        <v>1166</v>
      </c>
      <c r="B1219" s="125"/>
      <c r="C1219" s="125"/>
      <c r="D1219" s="126"/>
    </row>
    <row r="1220" ht="20.1" customHeight="1" spans="1:4">
      <c r="A1220" s="129" t="s">
        <v>1167</v>
      </c>
      <c r="B1220" s="125"/>
      <c r="C1220" s="125"/>
      <c r="D1220" s="126"/>
    </row>
    <row r="1221" ht="20.1" customHeight="1" spans="1:4">
      <c r="A1221" s="129" t="s">
        <v>1168</v>
      </c>
      <c r="B1221" s="125"/>
      <c r="C1221" s="125"/>
      <c r="D1221" s="126"/>
    </row>
    <row r="1222" ht="20.1" customHeight="1" spans="1:4">
      <c r="A1222" s="129" t="s">
        <v>1169</v>
      </c>
      <c r="B1222" s="125"/>
      <c r="C1222" s="125"/>
      <c r="D1222" s="126"/>
    </row>
    <row r="1223" ht="20.1" customHeight="1" spans="1:4">
      <c r="A1223" s="129" t="s">
        <v>845</v>
      </c>
      <c r="B1223" s="125"/>
      <c r="C1223" s="125"/>
      <c r="D1223" s="126"/>
    </row>
    <row r="1224" ht="20.1" customHeight="1" spans="1:4">
      <c r="A1224" s="129" t="s">
        <v>846</v>
      </c>
      <c r="B1224" s="125"/>
      <c r="C1224" s="125"/>
      <c r="D1224" s="126"/>
    </row>
    <row r="1225" ht="20.1" customHeight="1" spans="1:4">
      <c r="A1225" s="129" t="s">
        <v>847</v>
      </c>
      <c r="B1225" s="125"/>
      <c r="C1225" s="125"/>
      <c r="D1225" s="126"/>
    </row>
    <row r="1226" ht="20.1" customHeight="1" spans="1:4">
      <c r="A1226" s="129" t="s">
        <v>1170</v>
      </c>
      <c r="B1226" s="125"/>
      <c r="C1226" s="125"/>
      <c r="D1226" s="126"/>
    </row>
    <row r="1227" ht="20.1" customHeight="1" spans="1:4">
      <c r="A1227" s="129" t="s">
        <v>1171</v>
      </c>
      <c r="B1227" s="125"/>
      <c r="C1227" s="125"/>
      <c r="D1227" s="126"/>
    </row>
    <row r="1228" ht="20.1" customHeight="1" spans="1:4">
      <c r="A1228" s="129" t="s">
        <v>1172</v>
      </c>
      <c r="B1228" s="125"/>
      <c r="C1228" s="125"/>
      <c r="D1228" s="126"/>
    </row>
    <row r="1229" ht="20.1" customHeight="1" spans="1:4">
      <c r="A1229" s="129" t="s">
        <v>1173</v>
      </c>
      <c r="B1229" s="125"/>
      <c r="C1229" s="125"/>
      <c r="D1229" s="126"/>
    </row>
    <row r="1230" ht="20.1" customHeight="1" spans="1:4">
      <c r="A1230" s="129" t="s">
        <v>1174</v>
      </c>
      <c r="B1230" s="125"/>
      <c r="C1230" s="125"/>
      <c r="D1230" s="126"/>
    </row>
    <row r="1231" ht="20.1" customHeight="1" spans="1:4">
      <c r="A1231" s="129" t="s">
        <v>1175</v>
      </c>
      <c r="B1231" s="125"/>
      <c r="C1231" s="125"/>
      <c r="D1231" s="126"/>
    </row>
    <row r="1232" ht="20.1" customHeight="1" spans="1:4">
      <c r="A1232" s="129" t="s">
        <v>1176</v>
      </c>
      <c r="B1232" s="125"/>
      <c r="C1232" s="125"/>
      <c r="D1232" s="126"/>
    </row>
    <row r="1233" ht="20.1" customHeight="1" spans="1:4">
      <c r="A1233" s="129" t="s">
        <v>1177</v>
      </c>
      <c r="B1233" s="125"/>
      <c r="C1233" s="125"/>
      <c r="D1233" s="126"/>
    </row>
    <row r="1234" ht="20.1" customHeight="1" spans="1:4">
      <c r="A1234" s="129" t="s">
        <v>1178</v>
      </c>
      <c r="B1234" s="125"/>
      <c r="C1234" s="125"/>
      <c r="D1234" s="126"/>
    </row>
    <row r="1235" ht="20.1" customHeight="1" spans="1:4">
      <c r="A1235" s="129" t="s">
        <v>1179</v>
      </c>
      <c r="B1235" s="125"/>
      <c r="C1235" s="125"/>
      <c r="D1235" s="126"/>
    </row>
    <row r="1236" ht="20.1" customHeight="1" spans="1:4">
      <c r="A1236" s="129" t="s">
        <v>1180</v>
      </c>
      <c r="B1236" s="125"/>
      <c r="C1236" s="125"/>
      <c r="D1236" s="126"/>
    </row>
    <row r="1237" ht="20.1" customHeight="1" spans="1:4">
      <c r="A1237" s="129" t="s">
        <v>1181</v>
      </c>
      <c r="B1237" s="125"/>
      <c r="C1237" s="125"/>
      <c r="D1237" s="126"/>
    </row>
    <row r="1238" ht="20.1" customHeight="1" spans="1:4">
      <c r="A1238" s="129" t="s">
        <v>1182</v>
      </c>
      <c r="B1238" s="125"/>
      <c r="C1238" s="125"/>
      <c r="D1238" s="126"/>
    </row>
    <row r="1239" ht="20.1" customHeight="1" spans="1:4">
      <c r="A1239" s="129" t="s">
        <v>1183</v>
      </c>
      <c r="B1239" s="125"/>
      <c r="C1239" s="125"/>
      <c r="D1239" s="126"/>
    </row>
    <row r="1240" ht="20.1" customHeight="1" spans="1:4">
      <c r="A1240" s="129" t="s">
        <v>1184</v>
      </c>
      <c r="B1240" s="125"/>
      <c r="C1240" s="125"/>
      <c r="D1240" s="126"/>
    </row>
    <row r="1241" ht="20.1" customHeight="1" spans="1:4">
      <c r="A1241" s="129" t="s">
        <v>1185</v>
      </c>
      <c r="B1241" s="125"/>
      <c r="C1241" s="125"/>
      <c r="D1241" s="126"/>
    </row>
    <row r="1242" ht="20.1" customHeight="1" spans="1:4">
      <c r="A1242" s="129" t="s">
        <v>1186</v>
      </c>
      <c r="B1242" s="125"/>
      <c r="C1242" s="125"/>
      <c r="D1242" s="126"/>
    </row>
    <row r="1243" ht="20.1" customHeight="1" spans="1:4">
      <c r="A1243" s="129" t="s">
        <v>1187</v>
      </c>
      <c r="B1243" s="125"/>
      <c r="C1243" s="125"/>
      <c r="D1243" s="126"/>
    </row>
    <row r="1244" ht="20.1" customHeight="1" spans="1:4">
      <c r="A1244" s="129" t="s">
        <v>1188</v>
      </c>
      <c r="B1244" s="125"/>
      <c r="C1244" s="125"/>
      <c r="D1244" s="126"/>
    </row>
    <row r="1245" ht="20.1" customHeight="1" spans="1:4">
      <c r="A1245" s="129" t="s">
        <v>1189</v>
      </c>
      <c r="B1245" s="125"/>
      <c r="C1245" s="125"/>
      <c r="D1245" s="126"/>
    </row>
    <row r="1246" ht="20.1" customHeight="1" spans="1:4">
      <c r="A1246" s="129" t="s">
        <v>1190</v>
      </c>
      <c r="B1246" s="125"/>
      <c r="C1246" s="125"/>
      <c r="D1246" s="126"/>
    </row>
    <row r="1247" ht="20.1" customHeight="1" spans="1:4">
      <c r="A1247" s="129" t="s">
        <v>1191</v>
      </c>
      <c r="B1247" s="125"/>
      <c r="C1247" s="125"/>
      <c r="D1247" s="126"/>
    </row>
    <row r="1248" ht="20.1" customHeight="1" spans="1:4">
      <c r="A1248" s="129" t="s">
        <v>1192</v>
      </c>
      <c r="B1248" s="125"/>
      <c r="C1248" s="125"/>
      <c r="D1248" s="126"/>
    </row>
    <row r="1249" ht="20.1" customHeight="1" spans="1:4">
      <c r="A1249" s="129" t="s">
        <v>1193</v>
      </c>
      <c r="B1249" s="125"/>
      <c r="C1249" s="125"/>
      <c r="D1249" s="126"/>
    </row>
    <row r="1250" ht="20.1" customHeight="1" spans="1:4">
      <c r="A1250" s="129" t="s">
        <v>1194</v>
      </c>
      <c r="B1250" s="125"/>
      <c r="C1250" s="125"/>
      <c r="D1250" s="126"/>
    </row>
    <row r="1251" ht="20.1" customHeight="1" spans="1:4">
      <c r="A1251" s="129" t="s">
        <v>1195</v>
      </c>
      <c r="B1251" s="125"/>
      <c r="C1251" s="125"/>
      <c r="D1251" s="126"/>
    </row>
    <row r="1252" ht="20.1" customHeight="1" spans="1:4">
      <c r="A1252" s="129" t="s">
        <v>1196</v>
      </c>
      <c r="B1252" s="125"/>
      <c r="C1252" s="125"/>
      <c r="D1252" s="126"/>
    </row>
    <row r="1253" ht="20.1" customHeight="1" spans="1:4">
      <c r="A1253" s="129" t="s">
        <v>1197</v>
      </c>
      <c r="B1253" s="125"/>
      <c r="C1253" s="125"/>
      <c r="D1253" s="126"/>
    </row>
    <row r="1254" ht="20.1" customHeight="1" spans="1:4">
      <c r="A1254" s="129" t="s">
        <v>1198</v>
      </c>
      <c r="B1254" s="125"/>
      <c r="C1254" s="125"/>
      <c r="D1254" s="126"/>
    </row>
    <row r="1255" ht="20.1" customHeight="1" spans="1:4">
      <c r="A1255" s="129" t="s">
        <v>1199</v>
      </c>
      <c r="B1255" s="125"/>
      <c r="C1255" s="125"/>
      <c r="D1255" s="126"/>
    </row>
    <row r="1256" ht="20.1" customHeight="1" spans="1:4">
      <c r="A1256" s="129" t="s">
        <v>1200</v>
      </c>
      <c r="B1256" s="125"/>
      <c r="C1256" s="125"/>
      <c r="D1256" s="126"/>
    </row>
    <row r="1257" ht="20.1" customHeight="1" spans="1:4">
      <c r="A1257" s="129" t="s">
        <v>1201</v>
      </c>
      <c r="B1257" s="125"/>
      <c r="C1257" s="125"/>
      <c r="D1257" s="126"/>
    </row>
    <row r="1258" ht="20.1" customHeight="1" spans="1:4">
      <c r="A1258" s="129" t="s">
        <v>845</v>
      </c>
      <c r="B1258" s="125"/>
      <c r="C1258" s="125"/>
      <c r="D1258" s="126"/>
    </row>
    <row r="1259" ht="20.1" customHeight="1" spans="1:4">
      <c r="A1259" s="129" t="s">
        <v>846</v>
      </c>
      <c r="B1259" s="125"/>
      <c r="C1259" s="125"/>
      <c r="D1259" s="126"/>
    </row>
    <row r="1260" ht="20.1" customHeight="1" spans="1:4">
      <c r="A1260" s="129" t="s">
        <v>847</v>
      </c>
      <c r="B1260" s="125"/>
      <c r="C1260" s="125"/>
      <c r="D1260" s="126"/>
    </row>
    <row r="1261" ht="20.1" customHeight="1" spans="1:4">
      <c r="A1261" s="129" t="s">
        <v>1202</v>
      </c>
      <c r="B1261" s="125"/>
      <c r="C1261" s="125"/>
      <c r="D1261" s="126"/>
    </row>
    <row r="1262" ht="20.1" customHeight="1" spans="1:4">
      <c r="A1262" s="129" t="s">
        <v>1203</v>
      </c>
      <c r="B1262" s="125"/>
      <c r="C1262" s="125"/>
      <c r="D1262" s="126"/>
    </row>
    <row r="1263" ht="20.1" customHeight="1" spans="1:4">
      <c r="A1263" s="129" t="s">
        <v>1204</v>
      </c>
      <c r="B1263" s="125"/>
      <c r="C1263" s="125"/>
      <c r="D1263" s="126"/>
    </row>
    <row r="1264" ht="20.1" customHeight="1" spans="1:4">
      <c r="A1264" s="129" t="s">
        <v>1205</v>
      </c>
      <c r="B1264" s="125"/>
      <c r="C1264" s="125"/>
      <c r="D1264" s="126"/>
    </row>
    <row r="1265" ht="20.1" customHeight="1" spans="1:4">
      <c r="A1265" s="129" t="s">
        <v>1206</v>
      </c>
      <c r="B1265" s="125"/>
      <c r="C1265" s="125"/>
      <c r="D1265" s="126"/>
    </row>
    <row r="1266" ht="20.1" customHeight="1" spans="1:4">
      <c r="A1266" s="129" t="s">
        <v>1207</v>
      </c>
      <c r="B1266" s="125"/>
      <c r="C1266" s="125"/>
      <c r="D1266" s="126"/>
    </row>
    <row r="1267" ht="20.1" customHeight="1" spans="1:4">
      <c r="A1267" s="129" t="s">
        <v>1208</v>
      </c>
      <c r="B1267" s="125"/>
      <c r="C1267" s="125"/>
      <c r="D1267" s="126"/>
    </row>
    <row r="1268" ht="20.1" customHeight="1" spans="1:4">
      <c r="A1268" s="129" t="s">
        <v>1209</v>
      </c>
      <c r="B1268" s="125"/>
      <c r="C1268" s="125"/>
      <c r="D1268" s="126"/>
    </row>
    <row r="1269" ht="20.1" customHeight="1" spans="1:4">
      <c r="A1269" s="129" t="s">
        <v>1210</v>
      </c>
      <c r="B1269" s="125"/>
      <c r="C1269" s="125"/>
      <c r="D1269" s="126"/>
    </row>
    <row r="1270" ht="20.1" customHeight="1" spans="1:4">
      <c r="A1270" s="129" t="s">
        <v>865</v>
      </c>
      <c r="B1270" s="125"/>
      <c r="C1270" s="125"/>
      <c r="D1270" s="126"/>
    </row>
    <row r="1271" ht="20.1" customHeight="1" spans="1:4">
      <c r="A1271" s="129" t="s">
        <v>1211</v>
      </c>
      <c r="B1271" s="125"/>
      <c r="C1271" s="125"/>
      <c r="D1271" s="126"/>
    </row>
    <row r="1272" ht="20.1" customHeight="1" spans="1:4">
      <c r="A1272" s="129" t="s">
        <v>1212</v>
      </c>
      <c r="B1272" s="125"/>
      <c r="C1272" s="125"/>
      <c r="D1272" s="126"/>
    </row>
    <row r="1273" ht="20.1" customHeight="1" spans="1:4">
      <c r="A1273" s="129" t="s">
        <v>845</v>
      </c>
      <c r="B1273" s="125"/>
      <c r="C1273" s="125"/>
      <c r="D1273" s="126"/>
    </row>
    <row r="1274" ht="20.1" customHeight="1" spans="1:4">
      <c r="A1274" s="129" t="s">
        <v>846</v>
      </c>
      <c r="B1274" s="125"/>
      <c r="C1274" s="125"/>
      <c r="D1274" s="126"/>
    </row>
    <row r="1275" ht="20.1" customHeight="1" spans="1:4">
      <c r="A1275" s="129" t="s">
        <v>847</v>
      </c>
      <c r="B1275" s="125"/>
      <c r="C1275" s="125"/>
      <c r="D1275" s="126"/>
    </row>
    <row r="1276" ht="20.1" customHeight="1" spans="1:4">
      <c r="A1276" s="129" t="s">
        <v>1213</v>
      </c>
      <c r="B1276" s="125"/>
      <c r="C1276" s="125"/>
      <c r="D1276" s="126"/>
    </row>
    <row r="1277" ht="20.1" customHeight="1" spans="1:4">
      <c r="A1277" s="129" t="s">
        <v>1214</v>
      </c>
      <c r="B1277" s="125"/>
      <c r="C1277" s="125"/>
      <c r="D1277" s="126"/>
    </row>
    <row r="1278" ht="20.1" customHeight="1" spans="1:4">
      <c r="A1278" s="129" t="s">
        <v>1215</v>
      </c>
      <c r="B1278" s="125"/>
      <c r="C1278" s="125"/>
      <c r="D1278" s="126"/>
    </row>
    <row r="1279" ht="20.1" customHeight="1" spans="1:4">
      <c r="A1279" s="129" t="s">
        <v>1216</v>
      </c>
      <c r="B1279" s="125"/>
      <c r="C1279" s="125"/>
      <c r="D1279" s="126"/>
    </row>
    <row r="1280" ht="20.1" customHeight="1" spans="1:4">
      <c r="A1280" s="129" t="s">
        <v>1217</v>
      </c>
      <c r="B1280" s="125"/>
      <c r="C1280" s="125"/>
      <c r="D1280" s="126"/>
    </row>
    <row r="1281" ht="20.1" customHeight="1" spans="1:4">
      <c r="A1281" s="129" t="s">
        <v>1218</v>
      </c>
      <c r="B1281" s="125"/>
      <c r="C1281" s="125"/>
      <c r="D1281" s="126"/>
    </row>
    <row r="1282" ht="20.1" customHeight="1" spans="1:4">
      <c r="A1282" s="129" t="s">
        <v>1219</v>
      </c>
      <c r="B1282" s="125"/>
      <c r="C1282" s="125"/>
      <c r="D1282" s="126"/>
    </row>
    <row r="1283" ht="20.1" customHeight="1" spans="1:4">
      <c r="A1283" s="129" t="s">
        <v>1220</v>
      </c>
      <c r="B1283" s="125"/>
      <c r="C1283" s="125"/>
      <c r="D1283" s="126"/>
    </row>
    <row r="1284" ht="20.1" customHeight="1" spans="1:4">
      <c r="A1284" s="129" t="s">
        <v>865</v>
      </c>
      <c r="B1284" s="125"/>
      <c r="C1284" s="125"/>
      <c r="D1284" s="126"/>
    </row>
    <row r="1285" ht="20.1" customHeight="1" spans="1:4">
      <c r="A1285" s="129" t="s">
        <v>1221</v>
      </c>
      <c r="B1285" s="125"/>
      <c r="C1285" s="125"/>
      <c r="D1285" s="126"/>
    </row>
    <row r="1286" ht="20.1" customHeight="1" spans="1:4">
      <c r="A1286" s="129" t="s">
        <v>1222</v>
      </c>
      <c r="B1286" s="125"/>
      <c r="C1286" s="125"/>
      <c r="D1286" s="126"/>
    </row>
    <row r="1287" ht="20.1" customHeight="1" spans="1:4">
      <c r="A1287" s="129" t="s">
        <v>1223</v>
      </c>
      <c r="B1287" s="125"/>
      <c r="C1287" s="125"/>
      <c r="D1287" s="126"/>
    </row>
    <row r="1288" ht="20.1" customHeight="1" spans="1:4">
      <c r="A1288" s="129" t="s">
        <v>1224</v>
      </c>
      <c r="B1288" s="125"/>
      <c r="C1288" s="125"/>
      <c r="D1288" s="126"/>
    </row>
    <row r="1289" ht="20.1" customHeight="1" spans="1:4">
      <c r="A1289" s="129" t="s">
        <v>1225</v>
      </c>
      <c r="B1289" s="125"/>
      <c r="C1289" s="125"/>
      <c r="D1289" s="126"/>
    </row>
    <row r="1290" ht="20.1" customHeight="1" spans="1:4">
      <c r="A1290" s="129" t="s">
        <v>1226</v>
      </c>
      <c r="B1290" s="125"/>
      <c r="C1290" s="125"/>
      <c r="D1290" s="126"/>
    </row>
    <row r="1291" ht="20.1" customHeight="1" spans="1:4">
      <c r="A1291" s="129" t="s">
        <v>1227</v>
      </c>
      <c r="B1291" s="125"/>
      <c r="C1291" s="125"/>
      <c r="D1291" s="126"/>
    </row>
    <row r="1292" ht="20.1" customHeight="1" spans="1:4">
      <c r="A1292" s="129" t="s">
        <v>1228</v>
      </c>
      <c r="B1292" s="125"/>
      <c r="C1292" s="125"/>
      <c r="D1292" s="126"/>
    </row>
    <row r="1293" ht="20.1" customHeight="1" spans="1:4">
      <c r="A1293" s="129" t="s">
        <v>1229</v>
      </c>
      <c r="B1293" s="125"/>
      <c r="C1293" s="125"/>
      <c r="D1293" s="126"/>
    </row>
    <row r="1294" ht="20.1" customHeight="1" spans="1:4">
      <c r="A1294" s="129" t="s">
        <v>1230</v>
      </c>
      <c r="B1294" s="125"/>
      <c r="C1294" s="125"/>
      <c r="D1294" s="126"/>
    </row>
    <row r="1295" ht="20.1" customHeight="1" spans="1:4">
      <c r="A1295" s="129" t="s">
        <v>1231</v>
      </c>
      <c r="B1295" s="125"/>
      <c r="C1295" s="125"/>
      <c r="D1295" s="126"/>
    </row>
    <row r="1296" ht="20.1" customHeight="1" spans="1:4">
      <c r="A1296" s="129" t="s">
        <v>1232</v>
      </c>
      <c r="B1296" s="125"/>
      <c r="C1296" s="125"/>
      <c r="D1296" s="126"/>
    </row>
    <row r="1297" ht="20.1" customHeight="1" spans="1:4">
      <c r="A1297" s="129" t="s">
        <v>1233</v>
      </c>
      <c r="B1297" s="125"/>
      <c r="C1297" s="125"/>
      <c r="D1297" s="126"/>
    </row>
    <row r="1298" ht="20.1" customHeight="1" spans="1:4">
      <c r="A1298" s="129" t="s">
        <v>1234</v>
      </c>
      <c r="B1298" s="125"/>
      <c r="C1298" s="125"/>
      <c r="D1298" s="126"/>
    </row>
    <row r="1299" ht="20.1" customHeight="1" spans="1:4">
      <c r="A1299" s="129" t="s">
        <v>1235</v>
      </c>
      <c r="B1299" s="125"/>
      <c r="C1299" s="125"/>
      <c r="D1299" s="126"/>
    </row>
    <row r="1300" ht="20.1" customHeight="1" spans="1:4">
      <c r="A1300" s="129" t="s">
        <v>1236</v>
      </c>
      <c r="B1300" s="125"/>
      <c r="C1300" s="125"/>
      <c r="D1300" s="126"/>
    </row>
    <row r="1301" ht="20.1" customHeight="1" spans="1:4">
      <c r="A1301" s="129" t="s">
        <v>1237</v>
      </c>
      <c r="B1301" s="125"/>
      <c r="C1301" s="125"/>
      <c r="D1301" s="126"/>
    </row>
    <row r="1302" ht="20.1" customHeight="1" spans="1:4">
      <c r="A1302" s="129" t="s">
        <v>1238</v>
      </c>
      <c r="B1302" s="125"/>
      <c r="C1302" s="125"/>
      <c r="D1302" s="126"/>
    </row>
    <row r="1303" ht="20.1" customHeight="1" spans="1:4">
      <c r="A1303" s="129" t="s">
        <v>1239</v>
      </c>
      <c r="B1303" s="125"/>
      <c r="C1303" s="125"/>
      <c r="D1303" s="126"/>
    </row>
    <row r="1304" ht="20.1" customHeight="1" spans="1:4">
      <c r="A1304" s="129" t="s">
        <v>1240</v>
      </c>
      <c r="B1304" s="125"/>
      <c r="C1304" s="125"/>
      <c r="D1304" s="126"/>
    </row>
    <row r="1305" ht="20.1" customHeight="1" spans="1:4">
      <c r="A1305" s="129" t="s">
        <v>1241</v>
      </c>
      <c r="B1305" s="125"/>
      <c r="C1305" s="125"/>
      <c r="D1305" s="126"/>
    </row>
    <row r="1306" ht="20.1" customHeight="1" spans="1:4">
      <c r="A1306" s="129" t="s">
        <v>1242</v>
      </c>
      <c r="B1306" s="125"/>
      <c r="C1306" s="125"/>
      <c r="D1306" s="126"/>
    </row>
    <row r="1307" ht="20.1" customHeight="1" spans="1:4">
      <c r="A1307" s="129" t="s">
        <v>1243</v>
      </c>
      <c r="B1307" s="125"/>
      <c r="C1307" s="125"/>
      <c r="D1307" s="126"/>
    </row>
    <row r="1308" ht="20.1" customHeight="1" spans="1:4">
      <c r="A1308" s="129" t="s">
        <v>1244</v>
      </c>
      <c r="B1308" s="125"/>
      <c r="C1308" s="125"/>
      <c r="D1308" s="126"/>
    </row>
    <row r="1309" ht="20.1" customHeight="1" spans="1:4">
      <c r="A1309" s="129" t="s">
        <v>1245</v>
      </c>
      <c r="B1309" s="125"/>
      <c r="C1309" s="125"/>
      <c r="D1309" s="126"/>
    </row>
    <row r="1310" ht="20.1" customHeight="1" spans="1:4">
      <c r="A1310" s="129" t="s">
        <v>1246</v>
      </c>
      <c r="B1310" s="125">
        <v>3570</v>
      </c>
      <c r="C1310" s="125">
        <v>4396</v>
      </c>
      <c r="D1310" s="126">
        <f t="shared" ref="D1310:D1322" si="12">C1310/B1310-1</f>
        <v>0.231372549019608</v>
      </c>
    </row>
    <row r="1311" ht="20.1" customHeight="1" spans="1:4">
      <c r="A1311" s="129" t="s">
        <v>1247</v>
      </c>
      <c r="B1311" s="125"/>
      <c r="C1311" s="125"/>
      <c r="D1311" s="126"/>
    </row>
    <row r="1312" ht="20.1" customHeight="1" spans="1:4">
      <c r="A1312" s="129" t="s">
        <v>1248</v>
      </c>
      <c r="B1312" s="125"/>
      <c r="C1312" s="125"/>
      <c r="D1312" s="126"/>
    </row>
    <row r="1313" ht="20.1" customHeight="1" spans="1:4">
      <c r="A1313" s="129" t="s">
        <v>1249</v>
      </c>
      <c r="B1313" s="125"/>
      <c r="C1313" s="125"/>
      <c r="D1313" s="126"/>
    </row>
    <row r="1314" ht="20.1" customHeight="1" spans="1:4">
      <c r="A1314" s="129" t="s">
        <v>1250</v>
      </c>
      <c r="B1314" s="125"/>
      <c r="C1314" s="125"/>
      <c r="D1314" s="126"/>
    </row>
    <row r="1315" ht="20.1" customHeight="1" spans="1:4">
      <c r="A1315" s="129" t="s">
        <v>1251</v>
      </c>
      <c r="B1315" s="125"/>
      <c r="C1315" s="125"/>
      <c r="D1315" s="126"/>
    </row>
    <row r="1316" ht="20.1" customHeight="1" spans="1:4">
      <c r="A1316" s="129" t="s">
        <v>1252</v>
      </c>
      <c r="B1316" s="125"/>
      <c r="C1316" s="125"/>
      <c r="D1316" s="126"/>
    </row>
    <row r="1317" ht="20.1" customHeight="1" spans="1:4">
      <c r="A1317" s="129" t="s">
        <v>1253</v>
      </c>
      <c r="B1317" s="125">
        <f>SUM(B1318:B1319)</f>
        <v>12068</v>
      </c>
      <c r="C1317" s="125">
        <f>SUM(C1318:C1319)</f>
        <v>9938</v>
      </c>
      <c r="D1317" s="126">
        <f t="shared" si="12"/>
        <v>-0.176499834272456</v>
      </c>
    </row>
    <row r="1318" ht="20.1" customHeight="1" spans="1:4">
      <c r="A1318" s="129" t="s">
        <v>1254</v>
      </c>
      <c r="B1318" s="125">
        <v>2590</v>
      </c>
      <c r="C1318" s="125">
        <v>1980</v>
      </c>
      <c r="D1318" s="126">
        <f t="shared" si="12"/>
        <v>-0.235521235521235</v>
      </c>
    </row>
    <row r="1319" ht="20.1" customHeight="1" spans="1:4">
      <c r="A1319" s="129" t="s">
        <v>1255</v>
      </c>
      <c r="B1319" s="125">
        <v>9478</v>
      </c>
      <c r="C1319" s="125">
        <v>7958</v>
      </c>
      <c r="D1319" s="126">
        <f t="shared" si="12"/>
        <v>-0.160371386368432</v>
      </c>
    </row>
    <row r="1320" ht="20.1" customHeight="1" spans="1:4">
      <c r="A1320" s="129"/>
      <c r="B1320" s="57"/>
      <c r="C1320" s="57"/>
      <c r="D1320" s="126"/>
    </row>
    <row r="1321" ht="20.1" customHeight="1" spans="1:4">
      <c r="A1321" s="129"/>
      <c r="B1321" s="57"/>
      <c r="C1321" s="57"/>
      <c r="D1321" s="126"/>
    </row>
    <row r="1322" ht="18.75" customHeight="1" spans="1:4">
      <c r="A1322" s="132" t="s">
        <v>1256</v>
      </c>
      <c r="B1322" s="6">
        <f>B5+B258+B261+B272+B391+B445+B501+B550+B671+B742+B815+B835+B967+B1031+B1105+B1132+B1147+B1157+B1238+B1256+B1310+B1311+B1317</f>
        <v>194000</v>
      </c>
      <c r="C1322" s="6">
        <f>C5+C258+C261+C272+C391+C445+C501+C550+C671+C742+C815+C835+C967+C1031+C1105+C1132+C1147+C1157+C1238+C1256+C1310+C1311+C1317</f>
        <v>203000</v>
      </c>
      <c r="D1322" s="126">
        <f t="shared" si="12"/>
        <v>0.0463917525773196</v>
      </c>
    </row>
  </sheetData>
  <autoFilter ref="A4:D1322">
    <extLst/>
  </autoFilter>
  <mergeCells count="1">
    <mergeCell ref="A2:D2"/>
  </mergeCells>
  <printOptions horizontalCentered="1"/>
  <pageMargins left="0.196527777777778" right="0.196527777777778" top="0.3" bottom="0.26875" header="0.25" footer="0.179166666666667"/>
  <pageSetup paperSize="9" orientation="portrait"/>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目录</vt:lpstr>
      <vt:lpstr>表1</vt:lpstr>
      <vt:lpstr>表2</vt:lpstr>
      <vt:lpstr>表3</vt:lpstr>
      <vt:lpstr>表4</vt:lpstr>
      <vt:lpstr>表5</vt:lpstr>
      <vt:lpstr>表6-1</vt:lpstr>
      <vt:lpstr>表6-2</vt:lpstr>
      <vt:lpstr>表7-1</vt:lpstr>
      <vt:lpstr>表7-2</vt:lpstr>
      <vt:lpstr>表7-3</vt:lpstr>
      <vt:lpstr>表7-4</vt:lpstr>
      <vt:lpstr>表8</vt:lpstr>
      <vt:lpstr>表9</vt:lpstr>
      <vt:lpstr>表10</vt:lpstr>
      <vt:lpstr>表11</vt:lpstr>
      <vt:lpstr>表12</vt:lpstr>
      <vt:lpstr>表13</vt:lpstr>
      <vt:lpstr>表14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余昀晖</cp:lastModifiedBy>
  <dcterms:created xsi:type="dcterms:W3CDTF">1996-12-17T01:32:00Z</dcterms:created>
  <dcterms:modified xsi:type="dcterms:W3CDTF">2019-02-21T08:37:01Z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